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1 разд " sheetId="1" r:id="rId1"/>
  </sheets>
  <externalReferences>
    <externalReference r:id="rId2"/>
  </externalReferences>
  <calcPr calcId="145621"/>
</workbook>
</file>

<file path=xl/calcChain.xml><?xml version="1.0" encoding="utf-8"?>
<calcChain xmlns="http://schemas.openxmlformats.org/spreadsheetml/2006/main">
  <c r="G790" i="1" l="1"/>
  <c r="H790" i="1"/>
  <c r="I790" i="1"/>
  <c r="F790" i="1"/>
  <c r="I789" i="1" l="1"/>
  <c r="H789" i="1"/>
  <c r="G789" i="1"/>
  <c r="G788" i="1" s="1"/>
  <c r="G787" i="1" s="1"/>
  <c r="G786" i="1" s="1"/>
  <c r="F789" i="1"/>
  <c r="F788" i="1" s="1"/>
  <c r="F787" i="1" s="1"/>
  <c r="F786" i="1" s="1"/>
  <c r="I788" i="1"/>
  <c r="I787" i="1" s="1"/>
  <c r="I786" i="1" s="1"/>
  <c r="H788" i="1"/>
  <c r="H787" i="1" s="1"/>
  <c r="H786" i="1" s="1"/>
  <c r="I785" i="1"/>
  <c r="I784" i="1" s="1"/>
  <c r="I783" i="1" s="1"/>
  <c r="I782" i="1" s="1"/>
  <c r="I781" i="1" s="1"/>
  <c r="H785" i="1"/>
  <c r="H784" i="1" s="1"/>
  <c r="H783" i="1" s="1"/>
  <c r="H782" i="1" s="1"/>
  <c r="H781" i="1" s="1"/>
  <c r="G785" i="1"/>
  <c r="G784" i="1" s="1"/>
  <c r="G783" i="1" s="1"/>
  <c r="G782" i="1" s="1"/>
  <c r="G781" i="1" s="1"/>
  <c r="F785" i="1"/>
  <c r="F784" i="1" s="1"/>
  <c r="F783" i="1" s="1"/>
  <c r="F782" i="1" s="1"/>
  <c r="F781" i="1" s="1"/>
  <c r="I778" i="1"/>
  <c r="I777" i="1" s="1"/>
  <c r="H778" i="1"/>
  <c r="H777" i="1" s="1"/>
  <c r="G778" i="1"/>
  <c r="G777" i="1" s="1"/>
  <c r="F778" i="1"/>
  <c r="F777" i="1" s="1"/>
  <c r="I776" i="1"/>
  <c r="H776" i="1"/>
  <c r="G776" i="1"/>
  <c r="F776" i="1"/>
  <c r="F775" i="1" s="1"/>
  <c r="I775" i="1"/>
  <c r="H775" i="1"/>
  <c r="G775" i="1"/>
  <c r="I774" i="1"/>
  <c r="H774" i="1"/>
  <c r="G774" i="1"/>
  <c r="G773" i="1" s="1"/>
  <c r="F774" i="1"/>
  <c r="F773" i="1" s="1"/>
  <c r="I773" i="1"/>
  <c r="H773" i="1"/>
  <c r="I772" i="1"/>
  <c r="H772" i="1"/>
  <c r="H771" i="1" s="1"/>
  <c r="G772" i="1"/>
  <c r="G771" i="1" s="1"/>
  <c r="F772" i="1"/>
  <c r="F771" i="1" s="1"/>
  <c r="I771" i="1"/>
  <c r="I770" i="1"/>
  <c r="H770" i="1"/>
  <c r="H769" i="1" s="1"/>
  <c r="G770" i="1"/>
  <c r="G769" i="1" s="1"/>
  <c r="F770" i="1"/>
  <c r="F769" i="1" s="1"/>
  <c r="I769" i="1"/>
  <c r="I768" i="1"/>
  <c r="H768" i="1"/>
  <c r="H767" i="1" s="1"/>
  <c r="G768" i="1"/>
  <c r="G767" i="1" s="1"/>
  <c r="F768" i="1"/>
  <c r="F767" i="1" s="1"/>
  <c r="I767" i="1"/>
  <c r="I762" i="1"/>
  <c r="H762" i="1"/>
  <c r="G762" i="1"/>
  <c r="F762" i="1"/>
  <c r="I761" i="1"/>
  <c r="I760" i="1" s="1"/>
  <c r="I759" i="1" s="1"/>
  <c r="I758" i="1" s="1"/>
  <c r="H761" i="1"/>
  <c r="H760" i="1" s="1"/>
  <c r="H759" i="1" s="1"/>
  <c r="H758" i="1" s="1"/>
  <c r="G761" i="1"/>
  <c r="G760" i="1" s="1"/>
  <c r="G759" i="1" s="1"/>
  <c r="G758" i="1" s="1"/>
  <c r="F761" i="1"/>
  <c r="F760" i="1" s="1"/>
  <c r="F759" i="1" s="1"/>
  <c r="F758" i="1" s="1"/>
  <c r="I757" i="1"/>
  <c r="H757" i="1"/>
  <c r="G757" i="1"/>
  <c r="F757" i="1"/>
  <c r="I756" i="1"/>
  <c r="H756" i="1"/>
  <c r="G756" i="1"/>
  <c r="F756" i="1"/>
  <c r="I755" i="1"/>
  <c r="I754" i="1" s="1"/>
  <c r="I753" i="1" s="1"/>
  <c r="I752" i="1" s="1"/>
  <c r="H755" i="1"/>
  <c r="H754" i="1" s="1"/>
  <c r="H753" i="1" s="1"/>
  <c r="H752" i="1" s="1"/>
  <c r="G755" i="1"/>
  <c r="G754" i="1" s="1"/>
  <c r="G753" i="1" s="1"/>
  <c r="G752" i="1" s="1"/>
  <c r="F755" i="1"/>
  <c r="F754" i="1" s="1"/>
  <c r="F753" i="1" s="1"/>
  <c r="F752" i="1" s="1"/>
  <c r="I749" i="1"/>
  <c r="I748" i="1" s="1"/>
  <c r="I747" i="1" s="1"/>
  <c r="I746" i="1" s="1"/>
  <c r="I745" i="1" s="1"/>
  <c r="I744" i="1" s="1"/>
  <c r="H749" i="1"/>
  <c r="H748" i="1" s="1"/>
  <c r="H747" i="1" s="1"/>
  <c r="H746" i="1" s="1"/>
  <c r="H745" i="1" s="1"/>
  <c r="H744" i="1" s="1"/>
  <c r="G749" i="1"/>
  <c r="G748" i="1" s="1"/>
  <c r="F749" i="1"/>
  <c r="F748" i="1" s="1"/>
  <c r="F747" i="1" s="1"/>
  <c r="F746" i="1" s="1"/>
  <c r="I743" i="1"/>
  <c r="H743" i="1"/>
  <c r="G743" i="1"/>
  <c r="F743" i="1"/>
  <c r="I742" i="1"/>
  <c r="H742" i="1"/>
  <c r="G742" i="1"/>
  <c r="G741" i="1" s="1"/>
  <c r="F742" i="1"/>
  <c r="F741" i="1" s="1"/>
  <c r="I741" i="1"/>
  <c r="H741" i="1"/>
  <c r="I740" i="1"/>
  <c r="I739" i="1" s="1"/>
  <c r="H740" i="1"/>
  <c r="H739" i="1" s="1"/>
  <c r="G740" i="1"/>
  <c r="G739" i="1" s="1"/>
  <c r="F740" i="1"/>
  <c r="F739" i="1" s="1"/>
  <c r="I738" i="1"/>
  <c r="H738" i="1"/>
  <c r="G738" i="1"/>
  <c r="G737" i="1" s="1"/>
  <c r="F738" i="1"/>
  <c r="F737" i="1" s="1"/>
  <c r="I737" i="1"/>
  <c r="H737" i="1"/>
  <c r="I734" i="1"/>
  <c r="H734" i="1"/>
  <c r="G734" i="1"/>
  <c r="F734" i="1"/>
  <c r="I733" i="1"/>
  <c r="H733" i="1"/>
  <c r="G733" i="1"/>
  <c r="F733" i="1"/>
  <c r="F732" i="1" s="1"/>
  <c r="I732" i="1"/>
  <c r="H732" i="1"/>
  <c r="G732" i="1"/>
  <c r="I731" i="1"/>
  <c r="I730" i="1" s="1"/>
  <c r="H731" i="1"/>
  <c r="H730" i="1" s="1"/>
  <c r="G731" i="1"/>
  <c r="G730" i="1" s="1"/>
  <c r="F731" i="1"/>
  <c r="F730" i="1" s="1"/>
  <c r="I729" i="1"/>
  <c r="H729" i="1"/>
  <c r="G729" i="1"/>
  <c r="G728" i="1" s="1"/>
  <c r="F729" i="1"/>
  <c r="F728" i="1" s="1"/>
  <c r="I728" i="1"/>
  <c r="H728" i="1"/>
  <c r="I725" i="1"/>
  <c r="H725" i="1"/>
  <c r="H724" i="1" s="1"/>
  <c r="G725" i="1"/>
  <c r="G724" i="1" s="1"/>
  <c r="F725" i="1"/>
  <c r="F724" i="1" s="1"/>
  <c r="I724" i="1"/>
  <c r="I723" i="1"/>
  <c r="H723" i="1"/>
  <c r="G723" i="1"/>
  <c r="F723" i="1"/>
  <c r="I722" i="1"/>
  <c r="H722" i="1"/>
  <c r="G722" i="1"/>
  <c r="F722" i="1"/>
  <c r="I721" i="1"/>
  <c r="H721" i="1"/>
  <c r="G721" i="1"/>
  <c r="F721" i="1"/>
  <c r="I716" i="1"/>
  <c r="H716" i="1"/>
  <c r="H715" i="1" s="1"/>
  <c r="G716" i="1"/>
  <c r="F716" i="1"/>
  <c r="F715" i="1" s="1"/>
  <c r="I715" i="1"/>
  <c r="G715" i="1"/>
  <c r="I714" i="1"/>
  <c r="I713" i="1" s="1"/>
  <c r="H714" i="1"/>
  <c r="H713" i="1" s="1"/>
  <c r="G714" i="1"/>
  <c r="G713" i="1" s="1"/>
  <c r="F714" i="1"/>
  <c r="F713" i="1" s="1"/>
  <c r="I710" i="1"/>
  <c r="I709" i="1" s="1"/>
  <c r="H710" i="1"/>
  <c r="H709" i="1" s="1"/>
  <c r="G710" i="1"/>
  <c r="G709" i="1" s="1"/>
  <c r="F710" i="1"/>
  <c r="F709" i="1" s="1"/>
  <c r="I708" i="1"/>
  <c r="H708" i="1"/>
  <c r="H707" i="1" s="1"/>
  <c r="G708" i="1"/>
  <c r="G707" i="1" s="1"/>
  <c r="F708" i="1"/>
  <c r="F707" i="1" s="1"/>
  <c r="I707" i="1"/>
  <c r="I706" i="1"/>
  <c r="I705" i="1" s="1"/>
  <c r="H706" i="1"/>
  <c r="H705" i="1" s="1"/>
  <c r="G706" i="1"/>
  <c r="G705" i="1" s="1"/>
  <c r="F706" i="1"/>
  <c r="F705" i="1" s="1"/>
  <c r="I701" i="1"/>
  <c r="I700" i="1" s="1"/>
  <c r="I699" i="1" s="1"/>
  <c r="I698" i="1" s="1"/>
  <c r="I697" i="1" s="1"/>
  <c r="H701" i="1"/>
  <c r="H700" i="1" s="1"/>
  <c r="H699" i="1" s="1"/>
  <c r="H698" i="1" s="1"/>
  <c r="H697" i="1" s="1"/>
  <c r="G701" i="1"/>
  <c r="G700" i="1" s="1"/>
  <c r="G699" i="1" s="1"/>
  <c r="G698" i="1" s="1"/>
  <c r="G697" i="1" s="1"/>
  <c r="F701" i="1"/>
  <c r="F700" i="1" s="1"/>
  <c r="F699" i="1" s="1"/>
  <c r="F698" i="1" s="1"/>
  <c r="F697" i="1" s="1"/>
  <c r="I695" i="1"/>
  <c r="H695" i="1"/>
  <c r="H694" i="1" s="1"/>
  <c r="H693" i="1" s="1"/>
  <c r="H692" i="1" s="1"/>
  <c r="H691" i="1" s="1"/>
  <c r="H690" i="1" s="1"/>
  <c r="G695" i="1"/>
  <c r="G694" i="1" s="1"/>
  <c r="G693" i="1" s="1"/>
  <c r="G692" i="1" s="1"/>
  <c r="G691" i="1" s="1"/>
  <c r="G690" i="1" s="1"/>
  <c r="F695" i="1"/>
  <c r="F694" i="1" s="1"/>
  <c r="F693" i="1" s="1"/>
  <c r="F692" i="1" s="1"/>
  <c r="F691" i="1" s="1"/>
  <c r="F690" i="1" s="1"/>
  <c r="I694" i="1"/>
  <c r="I693" i="1" s="1"/>
  <c r="I692" i="1" s="1"/>
  <c r="I691" i="1" s="1"/>
  <c r="I690" i="1" s="1"/>
  <c r="I688" i="1"/>
  <c r="H688" i="1"/>
  <c r="G688" i="1"/>
  <c r="F688" i="1"/>
  <c r="F687" i="1" s="1"/>
  <c r="I687" i="1"/>
  <c r="H687" i="1"/>
  <c r="G687" i="1"/>
  <c r="I686" i="1"/>
  <c r="I685" i="1" s="1"/>
  <c r="H686" i="1"/>
  <c r="H685" i="1" s="1"/>
  <c r="G686" i="1"/>
  <c r="G685" i="1" s="1"/>
  <c r="F686" i="1"/>
  <c r="F685" i="1" s="1"/>
  <c r="I684" i="1"/>
  <c r="H684" i="1"/>
  <c r="H683" i="1" s="1"/>
  <c r="G684" i="1"/>
  <c r="G683" i="1" s="1"/>
  <c r="F684" i="1"/>
  <c r="F683" i="1" s="1"/>
  <c r="I683" i="1"/>
  <c r="I682" i="1"/>
  <c r="I681" i="1" s="1"/>
  <c r="H682" i="1"/>
  <c r="H681" i="1" s="1"/>
  <c r="G682" i="1"/>
  <c r="G681" i="1" s="1"/>
  <c r="F682" i="1"/>
  <c r="F681" i="1" s="1"/>
  <c r="I680" i="1"/>
  <c r="I679" i="1" s="1"/>
  <c r="H680" i="1"/>
  <c r="H679" i="1" s="1"/>
  <c r="G680" i="1"/>
  <c r="G679" i="1" s="1"/>
  <c r="F680" i="1"/>
  <c r="F679" i="1" s="1"/>
  <c r="I677" i="1"/>
  <c r="I676" i="1" s="1"/>
  <c r="H677" i="1"/>
  <c r="H676" i="1" s="1"/>
  <c r="G677" i="1"/>
  <c r="G676" i="1" s="1"/>
  <c r="F677" i="1"/>
  <c r="F676" i="1" s="1"/>
  <c r="I675" i="1"/>
  <c r="H675" i="1"/>
  <c r="H674" i="1" s="1"/>
  <c r="G675" i="1"/>
  <c r="G674" i="1" s="1"/>
  <c r="F675" i="1"/>
  <c r="F674" i="1" s="1"/>
  <c r="I674" i="1"/>
  <c r="I673" i="1"/>
  <c r="H673" i="1"/>
  <c r="G673" i="1"/>
  <c r="G672" i="1" s="1"/>
  <c r="F673" i="1"/>
  <c r="F672" i="1" s="1"/>
  <c r="I672" i="1"/>
  <c r="H672" i="1"/>
  <c r="I671" i="1"/>
  <c r="H671" i="1"/>
  <c r="G671" i="1"/>
  <c r="F671" i="1"/>
  <c r="F670" i="1" s="1"/>
  <c r="I670" i="1"/>
  <c r="H670" i="1"/>
  <c r="G670" i="1"/>
  <c r="I669" i="1"/>
  <c r="I668" i="1" s="1"/>
  <c r="H669" i="1"/>
  <c r="H668" i="1" s="1"/>
  <c r="G669" i="1"/>
  <c r="G668" i="1" s="1"/>
  <c r="F669" i="1"/>
  <c r="F668" i="1" s="1"/>
  <c r="I665" i="1"/>
  <c r="I664" i="1" s="1"/>
  <c r="I663" i="1" s="1"/>
  <c r="I662" i="1" s="1"/>
  <c r="H665" i="1"/>
  <c r="H664" i="1" s="1"/>
  <c r="H663" i="1" s="1"/>
  <c r="H662" i="1" s="1"/>
  <c r="G665" i="1"/>
  <c r="G664" i="1" s="1"/>
  <c r="G663" i="1" s="1"/>
  <c r="G662" i="1" s="1"/>
  <c r="F665" i="1"/>
  <c r="F664" i="1" s="1"/>
  <c r="F663" i="1" s="1"/>
  <c r="F662" i="1" s="1"/>
  <c r="I661" i="1"/>
  <c r="H661" i="1"/>
  <c r="G661" i="1"/>
  <c r="G660" i="1" s="1"/>
  <c r="G659" i="1" s="1"/>
  <c r="G658" i="1" s="1"/>
  <c r="F661" i="1"/>
  <c r="F660" i="1" s="1"/>
  <c r="F659" i="1" s="1"/>
  <c r="F658" i="1" s="1"/>
  <c r="I660" i="1"/>
  <c r="I659" i="1" s="1"/>
  <c r="I658" i="1" s="1"/>
  <c r="H660" i="1"/>
  <c r="H659" i="1" s="1"/>
  <c r="H658" i="1" s="1"/>
  <c r="I657" i="1"/>
  <c r="H657" i="1"/>
  <c r="H656" i="1" s="1"/>
  <c r="H655" i="1" s="1"/>
  <c r="H654" i="1" s="1"/>
  <c r="G657" i="1"/>
  <c r="G656" i="1" s="1"/>
  <c r="G655" i="1" s="1"/>
  <c r="G654" i="1" s="1"/>
  <c r="F657" i="1"/>
  <c r="F656" i="1" s="1"/>
  <c r="F655" i="1" s="1"/>
  <c r="F654" i="1" s="1"/>
  <c r="I656" i="1"/>
  <c r="I655" i="1" s="1"/>
  <c r="I654" i="1" s="1"/>
  <c r="I651" i="1"/>
  <c r="H651" i="1"/>
  <c r="G651" i="1"/>
  <c r="G650" i="1" s="1"/>
  <c r="F651" i="1"/>
  <c r="F650" i="1" s="1"/>
  <c r="I650" i="1"/>
  <c r="H650" i="1"/>
  <c r="I649" i="1"/>
  <c r="I648" i="1" s="1"/>
  <c r="H649" i="1"/>
  <c r="H648" i="1" s="1"/>
  <c r="G649" i="1"/>
  <c r="G648" i="1" s="1"/>
  <c r="F649" i="1"/>
  <c r="F648" i="1" s="1"/>
  <c r="I647" i="1"/>
  <c r="I646" i="1" s="1"/>
  <c r="H647" i="1"/>
  <c r="H646" i="1" s="1"/>
  <c r="G647" i="1"/>
  <c r="G646" i="1" s="1"/>
  <c r="F647" i="1"/>
  <c r="F646" i="1" s="1"/>
  <c r="I645" i="1"/>
  <c r="I644" i="1" s="1"/>
  <c r="H645" i="1"/>
  <c r="H644" i="1" s="1"/>
  <c r="G645" i="1"/>
  <c r="G644" i="1" s="1"/>
  <c r="F645" i="1"/>
  <c r="F644" i="1" s="1"/>
  <c r="I643" i="1"/>
  <c r="H643" i="1"/>
  <c r="G643" i="1"/>
  <c r="G642" i="1" s="1"/>
  <c r="F643" i="1"/>
  <c r="F642" i="1" s="1"/>
  <c r="I642" i="1"/>
  <c r="H642" i="1"/>
  <c r="I639" i="1"/>
  <c r="H639" i="1"/>
  <c r="H638" i="1" s="1"/>
  <c r="H637" i="1" s="1"/>
  <c r="G639" i="1"/>
  <c r="G638" i="1" s="1"/>
  <c r="G637" i="1" s="1"/>
  <c r="F639" i="1"/>
  <c r="F638" i="1" s="1"/>
  <c r="F637" i="1" s="1"/>
  <c r="I638" i="1"/>
  <c r="I637" i="1" s="1"/>
  <c r="I636" i="1"/>
  <c r="H636" i="1"/>
  <c r="G636" i="1"/>
  <c r="G635" i="1" s="1"/>
  <c r="F636" i="1"/>
  <c r="F635" i="1" s="1"/>
  <c r="I635" i="1"/>
  <c r="H635" i="1"/>
  <c r="I634" i="1"/>
  <c r="I633" i="1" s="1"/>
  <c r="H634" i="1"/>
  <c r="H633" i="1" s="1"/>
  <c r="G634" i="1"/>
  <c r="G633" i="1" s="1"/>
  <c r="F634" i="1"/>
  <c r="F633" i="1" s="1"/>
  <c r="I632" i="1"/>
  <c r="H632" i="1"/>
  <c r="H631" i="1" s="1"/>
  <c r="G632" i="1"/>
  <c r="G631" i="1" s="1"/>
  <c r="F632" i="1"/>
  <c r="F631" i="1" s="1"/>
  <c r="I631" i="1"/>
  <c r="I630" i="1"/>
  <c r="I629" i="1" s="1"/>
  <c r="H630" i="1"/>
  <c r="H629" i="1" s="1"/>
  <c r="G630" i="1"/>
  <c r="G629" i="1" s="1"/>
  <c r="F630" i="1"/>
  <c r="F629" i="1" s="1"/>
  <c r="I628" i="1"/>
  <c r="I627" i="1" s="1"/>
  <c r="H628" i="1"/>
  <c r="H627" i="1" s="1"/>
  <c r="G628" i="1"/>
  <c r="G627" i="1" s="1"/>
  <c r="F628" i="1"/>
  <c r="F627" i="1" s="1"/>
  <c r="I626" i="1"/>
  <c r="I625" i="1" s="1"/>
  <c r="H626" i="1"/>
  <c r="H625" i="1" s="1"/>
  <c r="G626" i="1"/>
  <c r="G625" i="1" s="1"/>
  <c r="F626" i="1"/>
  <c r="F625" i="1" s="1"/>
  <c r="I624" i="1"/>
  <c r="H624" i="1"/>
  <c r="G624" i="1"/>
  <c r="F624" i="1"/>
  <c r="I623" i="1"/>
  <c r="H623" i="1"/>
  <c r="G623" i="1"/>
  <c r="F623" i="1"/>
  <c r="I622" i="1"/>
  <c r="I621" i="1" s="1"/>
  <c r="H622" i="1"/>
  <c r="H621" i="1" s="1"/>
  <c r="G622" i="1"/>
  <c r="G621" i="1" s="1"/>
  <c r="F622" i="1"/>
  <c r="F621" i="1" s="1"/>
  <c r="I618" i="1"/>
  <c r="I617" i="1" s="1"/>
  <c r="H618" i="1"/>
  <c r="H617" i="1" s="1"/>
  <c r="G618" i="1"/>
  <c r="G617" i="1" s="1"/>
  <c r="F618" i="1"/>
  <c r="F617" i="1" s="1"/>
  <c r="I616" i="1"/>
  <c r="H616" i="1"/>
  <c r="H615" i="1" s="1"/>
  <c r="G616" i="1"/>
  <c r="G615" i="1" s="1"/>
  <c r="F616" i="1"/>
  <c r="F615" i="1" s="1"/>
  <c r="I615" i="1"/>
  <c r="I614" i="1"/>
  <c r="H614" i="1"/>
  <c r="H613" i="1" s="1"/>
  <c r="G614" i="1"/>
  <c r="G613" i="1" s="1"/>
  <c r="F614" i="1"/>
  <c r="F613" i="1" s="1"/>
  <c r="I613" i="1"/>
  <c r="I612" i="1"/>
  <c r="H612" i="1"/>
  <c r="G612" i="1"/>
  <c r="G611" i="1" s="1"/>
  <c r="F612" i="1"/>
  <c r="F611" i="1" s="1"/>
  <c r="I611" i="1"/>
  <c r="H611" i="1"/>
  <c r="I610" i="1"/>
  <c r="I609" i="1" s="1"/>
  <c r="H610" i="1"/>
  <c r="H609" i="1" s="1"/>
  <c r="G610" i="1"/>
  <c r="G609" i="1" s="1"/>
  <c r="F610" i="1"/>
  <c r="F609" i="1" s="1"/>
  <c r="I608" i="1"/>
  <c r="H608" i="1"/>
  <c r="G608" i="1"/>
  <c r="G607" i="1" s="1"/>
  <c r="F608" i="1"/>
  <c r="F607" i="1" s="1"/>
  <c r="I607" i="1"/>
  <c r="H607" i="1"/>
  <c r="I606" i="1"/>
  <c r="H606" i="1"/>
  <c r="G606" i="1"/>
  <c r="F606" i="1"/>
  <c r="I605" i="1"/>
  <c r="H605" i="1"/>
  <c r="G605" i="1"/>
  <c r="F605" i="1"/>
  <c r="I604" i="1"/>
  <c r="I603" i="1" s="1"/>
  <c r="H604" i="1"/>
  <c r="H603" i="1" s="1"/>
  <c r="G604" i="1"/>
  <c r="G603" i="1" s="1"/>
  <c r="F604" i="1"/>
  <c r="F603" i="1" s="1"/>
  <c r="I599" i="1"/>
  <c r="I598" i="1" s="1"/>
  <c r="H599" i="1"/>
  <c r="H598" i="1" s="1"/>
  <c r="G599" i="1"/>
  <c r="G598" i="1" s="1"/>
  <c r="F599" i="1"/>
  <c r="F598" i="1" s="1"/>
  <c r="I597" i="1"/>
  <c r="I596" i="1" s="1"/>
  <c r="H597" i="1"/>
  <c r="H596" i="1" s="1"/>
  <c r="G597" i="1"/>
  <c r="G596" i="1" s="1"/>
  <c r="F597" i="1"/>
  <c r="F596" i="1" s="1"/>
  <c r="I590" i="1"/>
  <c r="I589" i="1" s="1"/>
  <c r="I588" i="1" s="1"/>
  <c r="I587" i="1" s="1"/>
  <c r="I586" i="1" s="1"/>
  <c r="H590" i="1"/>
  <c r="H589" i="1" s="1"/>
  <c r="H588" i="1" s="1"/>
  <c r="H587" i="1" s="1"/>
  <c r="H586" i="1" s="1"/>
  <c r="G590" i="1"/>
  <c r="G589" i="1" s="1"/>
  <c r="G588" i="1" s="1"/>
  <c r="G587" i="1" s="1"/>
  <c r="G586" i="1" s="1"/>
  <c r="F590" i="1"/>
  <c r="F589" i="1" s="1"/>
  <c r="F588" i="1" s="1"/>
  <c r="F587" i="1" s="1"/>
  <c r="F586" i="1" s="1"/>
  <c r="I585" i="1"/>
  <c r="H585" i="1"/>
  <c r="G585" i="1"/>
  <c r="G584" i="1" s="1"/>
  <c r="F585" i="1"/>
  <c r="F584" i="1" s="1"/>
  <c r="I584" i="1"/>
  <c r="H584" i="1"/>
  <c r="I583" i="1"/>
  <c r="I582" i="1" s="1"/>
  <c r="H583" i="1"/>
  <c r="H582" i="1" s="1"/>
  <c r="G583" i="1"/>
  <c r="G582" i="1" s="1"/>
  <c r="F583" i="1"/>
  <c r="F582" i="1" s="1"/>
  <c r="I581" i="1"/>
  <c r="H581" i="1"/>
  <c r="G581" i="1"/>
  <c r="F581" i="1"/>
  <c r="F580" i="1" s="1"/>
  <c r="I580" i="1"/>
  <c r="H580" i="1"/>
  <c r="G580" i="1"/>
  <c r="I579" i="1"/>
  <c r="I578" i="1" s="1"/>
  <c r="H579" i="1"/>
  <c r="H578" i="1" s="1"/>
  <c r="G579" i="1"/>
  <c r="G578" i="1" s="1"/>
  <c r="F579" i="1"/>
  <c r="F578" i="1" s="1"/>
  <c r="I577" i="1"/>
  <c r="I576" i="1" s="1"/>
  <c r="H577" i="1"/>
  <c r="H576" i="1" s="1"/>
  <c r="G577" i="1"/>
  <c r="G576" i="1" s="1"/>
  <c r="F577" i="1"/>
  <c r="F576" i="1" s="1"/>
  <c r="I573" i="1"/>
  <c r="H573" i="1"/>
  <c r="H572" i="1" s="1"/>
  <c r="G573" i="1"/>
  <c r="G572" i="1" s="1"/>
  <c r="F573" i="1"/>
  <c r="F572" i="1" s="1"/>
  <c r="I572" i="1"/>
  <c r="I571" i="1"/>
  <c r="H571" i="1"/>
  <c r="H570" i="1" s="1"/>
  <c r="G571" i="1"/>
  <c r="G570" i="1" s="1"/>
  <c r="F571" i="1"/>
  <c r="F570" i="1" s="1"/>
  <c r="I570" i="1"/>
  <c r="I569" i="1"/>
  <c r="I568" i="1" s="1"/>
  <c r="H569" i="1"/>
  <c r="H568" i="1" s="1"/>
  <c r="G569" i="1"/>
  <c r="G568" i="1" s="1"/>
  <c r="F569" i="1"/>
  <c r="F568" i="1" s="1"/>
  <c r="I567" i="1"/>
  <c r="H567" i="1"/>
  <c r="H566" i="1" s="1"/>
  <c r="G567" i="1"/>
  <c r="G566" i="1" s="1"/>
  <c r="F567" i="1"/>
  <c r="F566" i="1" s="1"/>
  <c r="I566" i="1"/>
  <c r="I564" i="1"/>
  <c r="I563" i="1" s="1"/>
  <c r="H564" i="1"/>
  <c r="H563" i="1" s="1"/>
  <c r="G564" i="1"/>
  <c r="G563" i="1" s="1"/>
  <c r="F564" i="1"/>
  <c r="F563" i="1" s="1"/>
  <c r="I562" i="1"/>
  <c r="H562" i="1"/>
  <c r="H561" i="1" s="1"/>
  <c r="G562" i="1"/>
  <c r="G561" i="1" s="1"/>
  <c r="F562" i="1"/>
  <c r="F561" i="1" s="1"/>
  <c r="I561" i="1"/>
  <c r="I560" i="1"/>
  <c r="H560" i="1"/>
  <c r="H559" i="1" s="1"/>
  <c r="G560" i="1"/>
  <c r="G559" i="1" s="1"/>
  <c r="F560" i="1"/>
  <c r="F559" i="1" s="1"/>
  <c r="I559" i="1"/>
  <c r="I558" i="1"/>
  <c r="H558" i="1"/>
  <c r="G558" i="1"/>
  <c r="G557" i="1" s="1"/>
  <c r="F558" i="1"/>
  <c r="F557" i="1" s="1"/>
  <c r="I557" i="1"/>
  <c r="H557" i="1"/>
  <c r="I556" i="1"/>
  <c r="I555" i="1" s="1"/>
  <c r="H556" i="1"/>
  <c r="H555" i="1" s="1"/>
  <c r="G556" i="1"/>
  <c r="G555" i="1" s="1"/>
  <c r="F556" i="1"/>
  <c r="F555" i="1" s="1"/>
  <c r="I553" i="1"/>
  <c r="H553" i="1"/>
  <c r="G553" i="1"/>
  <c r="G552" i="1" s="1"/>
  <c r="F553" i="1"/>
  <c r="F552" i="1" s="1"/>
  <c r="I552" i="1"/>
  <c r="H552" i="1"/>
  <c r="I551" i="1"/>
  <c r="H551" i="1"/>
  <c r="H550" i="1" s="1"/>
  <c r="G551" i="1"/>
  <c r="G550" i="1" s="1"/>
  <c r="F551" i="1"/>
  <c r="F550" i="1" s="1"/>
  <c r="I550" i="1"/>
  <c r="I549" i="1"/>
  <c r="I548" i="1" s="1"/>
  <c r="H549" i="1"/>
  <c r="H548" i="1" s="1"/>
  <c r="G549" i="1"/>
  <c r="G548" i="1" s="1"/>
  <c r="F549" i="1"/>
  <c r="F548" i="1" s="1"/>
  <c r="I547" i="1"/>
  <c r="H547" i="1"/>
  <c r="H546" i="1" s="1"/>
  <c r="G547" i="1"/>
  <c r="G546" i="1" s="1"/>
  <c r="F547" i="1"/>
  <c r="F546" i="1" s="1"/>
  <c r="I546" i="1"/>
  <c r="I545" i="1"/>
  <c r="I544" i="1" s="1"/>
  <c r="H545" i="1"/>
  <c r="H544" i="1" s="1"/>
  <c r="G545" i="1"/>
  <c r="G544" i="1" s="1"/>
  <c r="F545" i="1"/>
  <c r="F544" i="1" s="1"/>
  <c r="I542" i="1"/>
  <c r="I541" i="1" s="1"/>
  <c r="H542" i="1"/>
  <c r="H541" i="1" s="1"/>
  <c r="G542" i="1"/>
  <c r="G541" i="1" s="1"/>
  <c r="F542" i="1"/>
  <c r="F541" i="1" s="1"/>
  <c r="I540" i="1"/>
  <c r="H540" i="1"/>
  <c r="H539" i="1" s="1"/>
  <c r="G540" i="1"/>
  <c r="G539" i="1" s="1"/>
  <c r="F540" i="1"/>
  <c r="F539" i="1" s="1"/>
  <c r="I539" i="1"/>
  <c r="I538" i="1"/>
  <c r="I537" i="1" s="1"/>
  <c r="H538" i="1"/>
  <c r="H537" i="1" s="1"/>
  <c r="G538" i="1"/>
  <c r="G537" i="1" s="1"/>
  <c r="F538" i="1"/>
  <c r="F537" i="1" s="1"/>
  <c r="I536" i="1"/>
  <c r="I535" i="1" s="1"/>
  <c r="H536" i="1"/>
  <c r="H535" i="1" s="1"/>
  <c r="G536" i="1"/>
  <c r="G535" i="1" s="1"/>
  <c r="F536" i="1"/>
  <c r="F535" i="1" s="1"/>
  <c r="I534" i="1"/>
  <c r="I533" i="1" s="1"/>
  <c r="H534" i="1"/>
  <c r="H533" i="1" s="1"/>
  <c r="G534" i="1"/>
  <c r="G533" i="1" s="1"/>
  <c r="F534" i="1"/>
  <c r="F533" i="1" s="1"/>
  <c r="I528" i="1"/>
  <c r="I527" i="1" s="1"/>
  <c r="H528" i="1"/>
  <c r="H527" i="1" s="1"/>
  <c r="G528" i="1"/>
  <c r="G527" i="1" s="1"/>
  <c r="F528" i="1"/>
  <c r="F527" i="1" s="1"/>
  <c r="I526" i="1"/>
  <c r="H526" i="1"/>
  <c r="H525" i="1" s="1"/>
  <c r="G526" i="1"/>
  <c r="G525" i="1" s="1"/>
  <c r="F526" i="1"/>
  <c r="F525" i="1" s="1"/>
  <c r="I525" i="1"/>
  <c r="I524" i="1"/>
  <c r="I523" i="1" s="1"/>
  <c r="H524" i="1"/>
  <c r="H523" i="1" s="1"/>
  <c r="G524" i="1"/>
  <c r="G523" i="1" s="1"/>
  <c r="F524" i="1"/>
  <c r="F523" i="1" s="1"/>
  <c r="I522" i="1"/>
  <c r="I521" i="1" s="1"/>
  <c r="H522" i="1"/>
  <c r="H521" i="1" s="1"/>
  <c r="G522" i="1"/>
  <c r="G521" i="1" s="1"/>
  <c r="F522" i="1"/>
  <c r="F521" i="1" s="1"/>
  <c r="I520" i="1"/>
  <c r="I519" i="1" s="1"/>
  <c r="H520" i="1"/>
  <c r="H519" i="1" s="1"/>
  <c r="G520" i="1"/>
  <c r="G519" i="1" s="1"/>
  <c r="F520" i="1"/>
  <c r="F519" i="1" s="1"/>
  <c r="I515" i="1"/>
  <c r="H515" i="1"/>
  <c r="G515" i="1"/>
  <c r="G514" i="1" s="1"/>
  <c r="G513" i="1" s="1"/>
  <c r="G512" i="1" s="1"/>
  <c r="F515" i="1"/>
  <c r="F514" i="1" s="1"/>
  <c r="F513" i="1" s="1"/>
  <c r="F512" i="1" s="1"/>
  <c r="I514" i="1"/>
  <c r="I513" i="1" s="1"/>
  <c r="I512" i="1" s="1"/>
  <c r="H514" i="1"/>
  <c r="H513" i="1" s="1"/>
  <c r="H512" i="1" s="1"/>
  <c r="I511" i="1"/>
  <c r="H511" i="1"/>
  <c r="G511" i="1"/>
  <c r="F511" i="1"/>
  <c r="I510" i="1"/>
  <c r="H510" i="1"/>
  <c r="H509" i="1" s="1"/>
  <c r="H508" i="1" s="1"/>
  <c r="H507" i="1" s="1"/>
  <c r="G510" i="1"/>
  <c r="G509" i="1" s="1"/>
  <c r="G508" i="1" s="1"/>
  <c r="G507" i="1" s="1"/>
  <c r="F510" i="1"/>
  <c r="F509" i="1" s="1"/>
  <c r="F508" i="1" s="1"/>
  <c r="F507" i="1" s="1"/>
  <c r="I509" i="1"/>
  <c r="I508" i="1" s="1"/>
  <c r="I507" i="1" s="1"/>
  <c r="I504" i="1"/>
  <c r="I503" i="1" s="1"/>
  <c r="H504" i="1"/>
  <c r="H503" i="1" s="1"/>
  <c r="G504" i="1"/>
  <c r="G503" i="1" s="1"/>
  <c r="F504" i="1"/>
  <c r="F503" i="1" s="1"/>
  <c r="I502" i="1"/>
  <c r="H502" i="1"/>
  <c r="G502" i="1"/>
  <c r="G501" i="1" s="1"/>
  <c r="F502" i="1"/>
  <c r="F501" i="1" s="1"/>
  <c r="I501" i="1"/>
  <c r="H501" i="1"/>
  <c r="I500" i="1"/>
  <c r="H500" i="1"/>
  <c r="G500" i="1"/>
  <c r="G499" i="1" s="1"/>
  <c r="F500" i="1"/>
  <c r="F499" i="1" s="1"/>
  <c r="I499" i="1"/>
  <c r="H499" i="1"/>
  <c r="I498" i="1"/>
  <c r="I497" i="1" s="1"/>
  <c r="H498" i="1"/>
  <c r="H497" i="1" s="1"/>
  <c r="G498" i="1"/>
  <c r="G497" i="1" s="1"/>
  <c r="F498" i="1"/>
  <c r="F497" i="1" s="1"/>
  <c r="I496" i="1"/>
  <c r="H496" i="1"/>
  <c r="G496" i="1"/>
  <c r="G495" i="1" s="1"/>
  <c r="F496" i="1"/>
  <c r="F495" i="1" s="1"/>
  <c r="I495" i="1"/>
  <c r="H495" i="1"/>
  <c r="I494" i="1"/>
  <c r="I493" i="1" s="1"/>
  <c r="H494" i="1"/>
  <c r="H493" i="1" s="1"/>
  <c r="G494" i="1"/>
  <c r="G493" i="1" s="1"/>
  <c r="F494" i="1"/>
  <c r="F493" i="1" s="1"/>
  <c r="I492" i="1"/>
  <c r="I491" i="1" s="1"/>
  <c r="H492" i="1"/>
  <c r="H491" i="1" s="1"/>
  <c r="G492" i="1"/>
  <c r="G491" i="1" s="1"/>
  <c r="F492" i="1"/>
  <c r="F491" i="1" s="1"/>
  <c r="I487" i="1"/>
  <c r="I486" i="1" s="1"/>
  <c r="I485" i="1" s="1"/>
  <c r="H487" i="1"/>
  <c r="H486" i="1" s="1"/>
  <c r="H485" i="1" s="1"/>
  <c r="G487" i="1"/>
  <c r="G486" i="1" s="1"/>
  <c r="G485" i="1" s="1"/>
  <c r="F487" i="1"/>
  <c r="F486" i="1" s="1"/>
  <c r="F485" i="1" s="1"/>
  <c r="I484" i="1"/>
  <c r="H484" i="1"/>
  <c r="G484" i="1"/>
  <c r="G483" i="1" s="1"/>
  <c r="F484" i="1"/>
  <c r="F483" i="1" s="1"/>
  <c r="I483" i="1"/>
  <c r="H483" i="1"/>
  <c r="I482" i="1"/>
  <c r="I481" i="1" s="1"/>
  <c r="H482" i="1"/>
  <c r="H481" i="1" s="1"/>
  <c r="G482" i="1"/>
  <c r="G481" i="1" s="1"/>
  <c r="F482" i="1"/>
  <c r="F481" i="1" s="1"/>
  <c r="I480" i="1"/>
  <c r="I479" i="1" s="1"/>
  <c r="H480" i="1"/>
  <c r="H479" i="1" s="1"/>
  <c r="G480" i="1"/>
  <c r="G479" i="1" s="1"/>
  <c r="F480" i="1"/>
  <c r="F479" i="1" s="1"/>
  <c r="I478" i="1"/>
  <c r="H478" i="1"/>
  <c r="H477" i="1" s="1"/>
  <c r="G478" i="1"/>
  <c r="G477" i="1" s="1"/>
  <c r="F478" i="1"/>
  <c r="F477" i="1" s="1"/>
  <c r="I477" i="1"/>
  <c r="I476" i="1"/>
  <c r="I475" i="1" s="1"/>
  <c r="H476" i="1"/>
  <c r="H475" i="1" s="1"/>
  <c r="G476" i="1"/>
  <c r="G475" i="1" s="1"/>
  <c r="F476" i="1"/>
  <c r="F475" i="1" s="1"/>
  <c r="I474" i="1"/>
  <c r="H474" i="1"/>
  <c r="H473" i="1" s="1"/>
  <c r="G474" i="1"/>
  <c r="G473" i="1" s="1"/>
  <c r="F474" i="1"/>
  <c r="F473" i="1" s="1"/>
  <c r="I473" i="1"/>
  <c r="I472" i="1"/>
  <c r="H472" i="1"/>
  <c r="H471" i="1" s="1"/>
  <c r="G472" i="1"/>
  <c r="G471" i="1" s="1"/>
  <c r="F472" i="1"/>
  <c r="F471" i="1" s="1"/>
  <c r="I471" i="1"/>
  <c r="I466" i="1"/>
  <c r="I465" i="1" s="1"/>
  <c r="H466" i="1"/>
  <c r="H465" i="1" s="1"/>
  <c r="G466" i="1"/>
  <c r="G465" i="1" s="1"/>
  <c r="F466" i="1"/>
  <c r="F465" i="1" s="1"/>
  <c r="I464" i="1"/>
  <c r="H464" i="1"/>
  <c r="H463" i="1" s="1"/>
  <c r="G464" i="1"/>
  <c r="G463" i="1" s="1"/>
  <c r="F464" i="1"/>
  <c r="F463" i="1" s="1"/>
  <c r="I463" i="1"/>
  <c r="I462" i="1"/>
  <c r="H462" i="1"/>
  <c r="H461" i="1" s="1"/>
  <c r="G462" i="1"/>
  <c r="G461" i="1" s="1"/>
  <c r="F462" i="1"/>
  <c r="F461" i="1" s="1"/>
  <c r="I461" i="1"/>
  <c r="I458" i="1"/>
  <c r="H458" i="1"/>
  <c r="G458" i="1"/>
  <c r="G457" i="1" s="1"/>
  <c r="G456" i="1" s="1"/>
  <c r="F458" i="1"/>
  <c r="F457" i="1" s="1"/>
  <c r="F456" i="1" s="1"/>
  <c r="I457" i="1"/>
  <c r="I456" i="1" s="1"/>
  <c r="H457" i="1"/>
  <c r="H456" i="1" s="1"/>
  <c r="I455" i="1"/>
  <c r="H455" i="1"/>
  <c r="H454" i="1" s="1"/>
  <c r="G455" i="1"/>
  <c r="G454" i="1" s="1"/>
  <c r="F455" i="1"/>
  <c r="F454" i="1" s="1"/>
  <c r="I454" i="1"/>
  <c r="I453" i="1"/>
  <c r="I452" i="1" s="1"/>
  <c r="H453" i="1"/>
  <c r="G453" i="1"/>
  <c r="G452" i="1" s="1"/>
  <c r="F453" i="1"/>
  <c r="F452" i="1" s="1"/>
  <c r="H452" i="1"/>
  <c r="I450" i="1"/>
  <c r="I449" i="1" s="1"/>
  <c r="I448" i="1" s="1"/>
  <c r="H450" i="1"/>
  <c r="H449" i="1" s="1"/>
  <c r="H448" i="1" s="1"/>
  <c r="G450" i="1"/>
  <c r="G449" i="1" s="1"/>
  <c r="G448" i="1" s="1"/>
  <c r="F450" i="1"/>
  <c r="F449" i="1" s="1"/>
  <c r="F448" i="1" s="1"/>
  <c r="I447" i="1"/>
  <c r="H447" i="1"/>
  <c r="G447" i="1"/>
  <c r="G446" i="1" s="1"/>
  <c r="F447" i="1"/>
  <c r="F446" i="1" s="1"/>
  <c r="I446" i="1"/>
  <c r="H446" i="1"/>
  <c r="I445" i="1"/>
  <c r="I444" i="1" s="1"/>
  <c r="H445" i="1"/>
  <c r="H444" i="1" s="1"/>
  <c r="G445" i="1"/>
  <c r="G444" i="1" s="1"/>
  <c r="F445" i="1"/>
  <c r="F444" i="1" s="1"/>
  <c r="I443" i="1"/>
  <c r="H443" i="1"/>
  <c r="G443" i="1"/>
  <c r="G442" i="1" s="1"/>
  <c r="F443" i="1"/>
  <c r="F442" i="1" s="1"/>
  <c r="I442" i="1"/>
  <c r="H442" i="1"/>
  <c r="I441" i="1"/>
  <c r="I440" i="1" s="1"/>
  <c r="H441" i="1"/>
  <c r="H440" i="1" s="1"/>
  <c r="G441" i="1"/>
  <c r="G440" i="1" s="1"/>
  <c r="F441" i="1"/>
  <c r="F440" i="1" s="1"/>
  <c r="I439" i="1"/>
  <c r="H439" i="1"/>
  <c r="G439" i="1"/>
  <c r="G438" i="1" s="1"/>
  <c r="F439" i="1"/>
  <c r="F438" i="1" s="1"/>
  <c r="I438" i="1"/>
  <c r="H438" i="1"/>
  <c r="I437" i="1"/>
  <c r="I436" i="1" s="1"/>
  <c r="H437" i="1"/>
  <c r="H436" i="1" s="1"/>
  <c r="G437" i="1"/>
  <c r="G436" i="1" s="1"/>
  <c r="F437" i="1"/>
  <c r="F436" i="1" s="1"/>
  <c r="I431" i="1"/>
  <c r="I430" i="1" s="1"/>
  <c r="I429" i="1" s="1"/>
  <c r="H431" i="1"/>
  <c r="G431" i="1"/>
  <c r="G430" i="1" s="1"/>
  <c r="G429" i="1" s="1"/>
  <c r="F431" i="1"/>
  <c r="F430" i="1" s="1"/>
  <c r="F429" i="1" s="1"/>
  <c r="H430" i="1"/>
  <c r="H429" i="1" s="1"/>
  <c r="I428" i="1"/>
  <c r="H428" i="1"/>
  <c r="H427" i="1" s="1"/>
  <c r="H426" i="1" s="1"/>
  <c r="G428" i="1"/>
  <c r="G427" i="1" s="1"/>
  <c r="G426" i="1" s="1"/>
  <c r="F428" i="1"/>
  <c r="F427" i="1" s="1"/>
  <c r="F426" i="1" s="1"/>
  <c r="I427" i="1"/>
  <c r="I426" i="1" s="1"/>
  <c r="I425" i="1"/>
  <c r="I424" i="1" s="1"/>
  <c r="H425" i="1"/>
  <c r="H424" i="1" s="1"/>
  <c r="G425" i="1"/>
  <c r="G424" i="1" s="1"/>
  <c r="F425" i="1"/>
  <c r="F424" i="1" s="1"/>
  <c r="I423" i="1"/>
  <c r="H423" i="1"/>
  <c r="H422" i="1" s="1"/>
  <c r="G423" i="1"/>
  <c r="G422" i="1" s="1"/>
  <c r="F423" i="1"/>
  <c r="F422" i="1" s="1"/>
  <c r="I422" i="1"/>
  <c r="I421" i="1"/>
  <c r="I420" i="1" s="1"/>
  <c r="H421" i="1"/>
  <c r="H420" i="1" s="1"/>
  <c r="G421" i="1"/>
  <c r="G420" i="1" s="1"/>
  <c r="F421" i="1"/>
  <c r="F420" i="1" s="1"/>
  <c r="I419" i="1"/>
  <c r="H419" i="1"/>
  <c r="H418" i="1" s="1"/>
  <c r="G419" i="1"/>
  <c r="G418" i="1" s="1"/>
  <c r="F419" i="1"/>
  <c r="F418" i="1" s="1"/>
  <c r="I418" i="1"/>
  <c r="I417" i="1"/>
  <c r="I416" i="1" s="1"/>
  <c r="H417" i="1"/>
  <c r="H416" i="1" s="1"/>
  <c r="G417" i="1"/>
  <c r="G416" i="1" s="1"/>
  <c r="F417" i="1"/>
  <c r="F416" i="1" s="1"/>
  <c r="I415" i="1"/>
  <c r="I414" i="1" s="1"/>
  <c r="H415" i="1"/>
  <c r="G415" i="1"/>
  <c r="G414" i="1" s="1"/>
  <c r="F415" i="1"/>
  <c r="F414" i="1" s="1"/>
  <c r="H414" i="1"/>
  <c r="I413" i="1"/>
  <c r="I412" i="1" s="1"/>
  <c r="H413" i="1"/>
  <c r="H412" i="1" s="1"/>
  <c r="G413" i="1"/>
  <c r="G412" i="1" s="1"/>
  <c r="F413" i="1"/>
  <c r="F412" i="1" s="1"/>
  <c r="I411" i="1"/>
  <c r="I410" i="1" s="1"/>
  <c r="H411" i="1"/>
  <c r="H410" i="1" s="1"/>
  <c r="G411" i="1"/>
  <c r="G410" i="1" s="1"/>
  <c r="F411" i="1"/>
  <c r="F410" i="1" s="1"/>
  <c r="I404" i="1"/>
  <c r="H404" i="1"/>
  <c r="G404" i="1"/>
  <c r="F404" i="1"/>
  <c r="I403" i="1"/>
  <c r="H403" i="1"/>
  <c r="G403" i="1"/>
  <c r="F403" i="1"/>
  <c r="I402" i="1"/>
  <c r="I401" i="1" s="1"/>
  <c r="H402" i="1"/>
  <c r="G402" i="1"/>
  <c r="G401" i="1" s="1"/>
  <c r="F402" i="1"/>
  <c r="F401" i="1" s="1"/>
  <c r="I400" i="1"/>
  <c r="H400" i="1"/>
  <c r="H399" i="1" s="1"/>
  <c r="G400" i="1"/>
  <c r="G399" i="1" s="1"/>
  <c r="F400" i="1"/>
  <c r="F399" i="1" s="1"/>
  <c r="I399" i="1"/>
  <c r="I394" i="1"/>
  <c r="H394" i="1"/>
  <c r="H393" i="1" s="1"/>
  <c r="H392" i="1" s="1"/>
  <c r="H391" i="1" s="1"/>
  <c r="G394" i="1"/>
  <c r="G393" i="1" s="1"/>
  <c r="G392" i="1" s="1"/>
  <c r="G391" i="1" s="1"/>
  <c r="F394" i="1"/>
  <c r="F393" i="1" s="1"/>
  <c r="F392" i="1" s="1"/>
  <c r="F391" i="1" s="1"/>
  <c r="I393" i="1"/>
  <c r="I392" i="1" s="1"/>
  <c r="I391" i="1" s="1"/>
  <c r="I390" i="1"/>
  <c r="H390" i="1"/>
  <c r="H389" i="1" s="1"/>
  <c r="H388" i="1" s="1"/>
  <c r="H387" i="1" s="1"/>
  <c r="G390" i="1"/>
  <c r="G389" i="1" s="1"/>
  <c r="G388" i="1" s="1"/>
  <c r="G387" i="1" s="1"/>
  <c r="F390" i="1"/>
  <c r="F389" i="1" s="1"/>
  <c r="F388" i="1" s="1"/>
  <c r="F387" i="1" s="1"/>
  <c r="I389" i="1"/>
  <c r="I388" i="1" s="1"/>
  <c r="I387" i="1" s="1"/>
  <c r="I386" i="1"/>
  <c r="H386" i="1"/>
  <c r="H385" i="1" s="1"/>
  <c r="H384" i="1" s="1"/>
  <c r="G386" i="1"/>
  <c r="G385" i="1" s="1"/>
  <c r="G384" i="1" s="1"/>
  <c r="F386" i="1"/>
  <c r="F385" i="1" s="1"/>
  <c r="F384" i="1" s="1"/>
  <c r="I385" i="1"/>
  <c r="I384" i="1" s="1"/>
  <c r="I383" i="1"/>
  <c r="I382" i="1" s="1"/>
  <c r="I381" i="1" s="1"/>
  <c r="H383" i="1"/>
  <c r="H382" i="1" s="1"/>
  <c r="H381" i="1" s="1"/>
  <c r="G383" i="1"/>
  <c r="G382" i="1" s="1"/>
  <c r="G381" i="1" s="1"/>
  <c r="F383" i="1"/>
  <c r="F382" i="1" s="1"/>
  <c r="F381" i="1" s="1"/>
  <c r="I380" i="1"/>
  <c r="I379" i="1" s="1"/>
  <c r="H380" i="1"/>
  <c r="H379" i="1" s="1"/>
  <c r="G380" i="1"/>
  <c r="G379" i="1" s="1"/>
  <c r="F380" i="1"/>
  <c r="F379" i="1" s="1"/>
  <c r="I378" i="1"/>
  <c r="I377" i="1" s="1"/>
  <c r="H378" i="1"/>
  <c r="H377" i="1" s="1"/>
  <c r="G378" i="1"/>
  <c r="G377" i="1" s="1"/>
  <c r="F378" i="1"/>
  <c r="F377" i="1" s="1"/>
  <c r="I376" i="1"/>
  <c r="I375" i="1" s="1"/>
  <c r="H376" i="1"/>
  <c r="H375" i="1" s="1"/>
  <c r="G376" i="1"/>
  <c r="G375" i="1" s="1"/>
  <c r="F376" i="1"/>
  <c r="F375" i="1" s="1"/>
  <c r="I374" i="1"/>
  <c r="I373" i="1" s="1"/>
  <c r="H374" i="1"/>
  <c r="H373" i="1" s="1"/>
  <c r="G374" i="1"/>
  <c r="G373" i="1" s="1"/>
  <c r="F374" i="1"/>
  <c r="F373" i="1" s="1"/>
  <c r="I372" i="1"/>
  <c r="I371" i="1" s="1"/>
  <c r="H372" i="1"/>
  <c r="H371" i="1" s="1"/>
  <c r="G372" i="1"/>
  <c r="G371" i="1" s="1"/>
  <c r="F372" i="1"/>
  <c r="F371" i="1" s="1"/>
  <c r="I369" i="1"/>
  <c r="I368" i="1" s="1"/>
  <c r="I367" i="1" s="1"/>
  <c r="H369" i="1"/>
  <c r="H368" i="1" s="1"/>
  <c r="H367" i="1" s="1"/>
  <c r="G369" i="1"/>
  <c r="G368" i="1" s="1"/>
  <c r="G367" i="1" s="1"/>
  <c r="F369" i="1"/>
  <c r="F368" i="1" s="1"/>
  <c r="F367" i="1" s="1"/>
  <c r="I366" i="1"/>
  <c r="H366" i="1"/>
  <c r="G366" i="1"/>
  <c r="G365" i="1" s="1"/>
  <c r="G364" i="1" s="1"/>
  <c r="F366" i="1"/>
  <c r="F365" i="1" s="1"/>
  <c r="F364" i="1" s="1"/>
  <c r="I365" i="1"/>
  <c r="I364" i="1" s="1"/>
  <c r="H365" i="1"/>
  <c r="H364" i="1" s="1"/>
  <c r="I362" i="1"/>
  <c r="I361" i="1" s="1"/>
  <c r="I360" i="1" s="1"/>
  <c r="H362" i="1"/>
  <c r="H361" i="1" s="1"/>
  <c r="H360" i="1" s="1"/>
  <c r="G362" i="1"/>
  <c r="G361" i="1" s="1"/>
  <c r="G360" i="1" s="1"/>
  <c r="F362" i="1"/>
  <c r="F361" i="1" s="1"/>
  <c r="F360" i="1" s="1"/>
  <c r="I359" i="1"/>
  <c r="H359" i="1"/>
  <c r="H358" i="1" s="1"/>
  <c r="G359" i="1"/>
  <c r="G358" i="1" s="1"/>
  <c r="F359" i="1"/>
  <c r="F358" i="1" s="1"/>
  <c r="I358" i="1"/>
  <c r="I357" i="1"/>
  <c r="I356" i="1" s="1"/>
  <c r="H357" i="1"/>
  <c r="H356" i="1" s="1"/>
  <c r="G357" i="1"/>
  <c r="G356" i="1" s="1"/>
  <c r="F357" i="1"/>
  <c r="F356" i="1" s="1"/>
  <c r="I355" i="1"/>
  <c r="H355" i="1"/>
  <c r="H354" i="1" s="1"/>
  <c r="G355" i="1"/>
  <c r="G354" i="1" s="1"/>
  <c r="F355" i="1"/>
  <c r="F354" i="1" s="1"/>
  <c r="I354" i="1"/>
  <c r="I349" i="1"/>
  <c r="H349" i="1"/>
  <c r="H348" i="1" s="1"/>
  <c r="H347" i="1" s="1"/>
  <c r="H346" i="1" s="1"/>
  <c r="G349" i="1"/>
  <c r="G348" i="1" s="1"/>
  <c r="G347" i="1" s="1"/>
  <c r="G346" i="1" s="1"/>
  <c r="F349" i="1"/>
  <c r="F348" i="1" s="1"/>
  <c r="F347" i="1" s="1"/>
  <c r="F346" i="1" s="1"/>
  <c r="I348" i="1"/>
  <c r="I347" i="1" s="1"/>
  <c r="I346" i="1" s="1"/>
  <c r="I345" i="1"/>
  <c r="H345" i="1"/>
  <c r="H344" i="1" s="1"/>
  <c r="H343" i="1" s="1"/>
  <c r="G345" i="1"/>
  <c r="G344" i="1" s="1"/>
  <c r="G343" i="1" s="1"/>
  <c r="F345" i="1"/>
  <c r="F344" i="1" s="1"/>
  <c r="F343" i="1" s="1"/>
  <c r="I344" i="1"/>
  <c r="I343" i="1" s="1"/>
  <c r="I342" i="1"/>
  <c r="I341" i="1" s="1"/>
  <c r="I340" i="1" s="1"/>
  <c r="H342" i="1"/>
  <c r="H341" i="1" s="1"/>
  <c r="H340" i="1" s="1"/>
  <c r="G342" i="1"/>
  <c r="G341" i="1" s="1"/>
  <c r="G340" i="1" s="1"/>
  <c r="F342" i="1"/>
  <c r="F341" i="1" s="1"/>
  <c r="F340" i="1" s="1"/>
  <c r="I338" i="1"/>
  <c r="I337" i="1" s="1"/>
  <c r="I336" i="1" s="1"/>
  <c r="H338" i="1"/>
  <c r="H337" i="1" s="1"/>
  <c r="H336" i="1" s="1"/>
  <c r="G338" i="1"/>
  <c r="G337" i="1" s="1"/>
  <c r="G336" i="1" s="1"/>
  <c r="F338" i="1"/>
  <c r="F337" i="1" s="1"/>
  <c r="F336" i="1" s="1"/>
  <c r="I335" i="1"/>
  <c r="H335" i="1"/>
  <c r="H334" i="1" s="1"/>
  <c r="G335" i="1"/>
  <c r="G334" i="1" s="1"/>
  <c r="F335" i="1"/>
  <c r="F334" i="1" s="1"/>
  <c r="I334" i="1"/>
  <c r="I333" i="1"/>
  <c r="I332" i="1" s="1"/>
  <c r="H333" i="1"/>
  <c r="H332" i="1" s="1"/>
  <c r="G333" i="1"/>
  <c r="G332" i="1" s="1"/>
  <c r="F333" i="1"/>
  <c r="F332" i="1" s="1"/>
  <c r="I327" i="1"/>
  <c r="I326" i="1" s="1"/>
  <c r="H327" i="1"/>
  <c r="H326" i="1" s="1"/>
  <c r="G327" i="1"/>
  <c r="G326" i="1" s="1"/>
  <c r="F327" i="1"/>
  <c r="F326" i="1" s="1"/>
  <c r="I325" i="1"/>
  <c r="H325" i="1"/>
  <c r="H324" i="1" s="1"/>
  <c r="G325" i="1"/>
  <c r="G324" i="1" s="1"/>
  <c r="F325" i="1"/>
  <c r="F324" i="1" s="1"/>
  <c r="I324" i="1"/>
  <c r="I322" i="1"/>
  <c r="H322" i="1"/>
  <c r="H321" i="1" s="1"/>
  <c r="G322" i="1"/>
  <c r="G321" i="1" s="1"/>
  <c r="F322" i="1"/>
  <c r="F321" i="1" s="1"/>
  <c r="I321" i="1"/>
  <c r="I320" i="1"/>
  <c r="I319" i="1" s="1"/>
  <c r="H320" i="1"/>
  <c r="G320" i="1"/>
  <c r="G319" i="1" s="1"/>
  <c r="F320" i="1"/>
  <c r="F319" i="1" s="1"/>
  <c r="H319" i="1"/>
  <c r="I318" i="1"/>
  <c r="H318" i="1"/>
  <c r="H317" i="1" s="1"/>
  <c r="G318" i="1"/>
  <c r="G317" i="1" s="1"/>
  <c r="F318" i="1"/>
  <c r="F317" i="1" s="1"/>
  <c r="I317" i="1"/>
  <c r="I316" i="1"/>
  <c r="I315" i="1" s="1"/>
  <c r="H316" i="1"/>
  <c r="H315" i="1" s="1"/>
  <c r="G316" i="1"/>
  <c r="G315" i="1" s="1"/>
  <c r="F316" i="1"/>
  <c r="F315" i="1" s="1"/>
  <c r="I309" i="1"/>
  <c r="I308" i="1" s="1"/>
  <c r="I307" i="1" s="1"/>
  <c r="I306" i="1" s="1"/>
  <c r="H309" i="1"/>
  <c r="H308" i="1" s="1"/>
  <c r="H307" i="1" s="1"/>
  <c r="H306" i="1" s="1"/>
  <c r="G309" i="1"/>
  <c r="G308" i="1" s="1"/>
  <c r="G307" i="1" s="1"/>
  <c r="G306" i="1" s="1"/>
  <c r="F309" i="1"/>
  <c r="F308" i="1" s="1"/>
  <c r="F307" i="1" s="1"/>
  <c r="F306" i="1" s="1"/>
  <c r="I305" i="1"/>
  <c r="H305" i="1"/>
  <c r="G305" i="1"/>
  <c r="F305" i="1"/>
  <c r="I304" i="1"/>
  <c r="H304" i="1"/>
  <c r="G304" i="1"/>
  <c r="F304" i="1"/>
  <c r="I303" i="1"/>
  <c r="I302" i="1" s="1"/>
  <c r="H303" i="1"/>
  <c r="H302" i="1" s="1"/>
  <c r="G303" i="1"/>
  <c r="G302" i="1" s="1"/>
  <c r="F303" i="1"/>
  <c r="F302" i="1" s="1"/>
  <c r="I301" i="1"/>
  <c r="H301" i="1"/>
  <c r="G301" i="1"/>
  <c r="F301" i="1"/>
  <c r="I300" i="1"/>
  <c r="H300" i="1"/>
  <c r="G300" i="1"/>
  <c r="F300" i="1"/>
  <c r="I298" i="1"/>
  <c r="I297" i="1" s="1"/>
  <c r="I296" i="1" s="1"/>
  <c r="H298" i="1"/>
  <c r="H297" i="1" s="1"/>
  <c r="H296" i="1" s="1"/>
  <c r="G298" i="1"/>
  <c r="G297" i="1" s="1"/>
  <c r="G296" i="1" s="1"/>
  <c r="F298" i="1"/>
  <c r="F297" i="1" s="1"/>
  <c r="F296" i="1" s="1"/>
  <c r="I293" i="1"/>
  <c r="H293" i="1"/>
  <c r="G293" i="1"/>
  <c r="F293" i="1"/>
  <c r="F292" i="1" s="1"/>
  <c r="F291" i="1" s="1"/>
  <c r="F290" i="1" s="1"/>
  <c r="I292" i="1"/>
  <c r="I291" i="1" s="1"/>
  <c r="I290" i="1" s="1"/>
  <c r="H292" i="1"/>
  <c r="H291" i="1" s="1"/>
  <c r="H290" i="1" s="1"/>
  <c r="G292" i="1"/>
  <c r="G291" i="1" s="1"/>
  <c r="G290" i="1" s="1"/>
  <c r="I289" i="1"/>
  <c r="I288" i="1" s="1"/>
  <c r="I287" i="1" s="1"/>
  <c r="H289" i="1"/>
  <c r="H288" i="1" s="1"/>
  <c r="H287" i="1" s="1"/>
  <c r="G289" i="1"/>
  <c r="G288" i="1" s="1"/>
  <c r="G287" i="1" s="1"/>
  <c r="F289" i="1"/>
  <c r="F288" i="1" s="1"/>
  <c r="F287" i="1" s="1"/>
  <c r="I286" i="1"/>
  <c r="I285" i="1" s="1"/>
  <c r="I284" i="1" s="1"/>
  <c r="H286" i="1"/>
  <c r="H285" i="1" s="1"/>
  <c r="H284" i="1" s="1"/>
  <c r="G286" i="1"/>
  <c r="G285" i="1" s="1"/>
  <c r="G284" i="1" s="1"/>
  <c r="F286" i="1"/>
  <c r="F285" i="1" s="1"/>
  <c r="F284" i="1" s="1"/>
  <c r="I281" i="1"/>
  <c r="I280" i="1" s="1"/>
  <c r="I279" i="1" s="1"/>
  <c r="I278" i="1" s="1"/>
  <c r="I277" i="1" s="1"/>
  <c r="H281" i="1"/>
  <c r="G281" i="1"/>
  <c r="G280" i="1" s="1"/>
  <c r="G279" i="1" s="1"/>
  <c r="G278" i="1" s="1"/>
  <c r="G277" i="1" s="1"/>
  <c r="F281" i="1"/>
  <c r="F280" i="1" s="1"/>
  <c r="F279" i="1" s="1"/>
  <c r="F278" i="1" s="1"/>
  <c r="F277" i="1" s="1"/>
  <c r="H280" i="1"/>
  <c r="H279" i="1" s="1"/>
  <c r="H278" i="1" s="1"/>
  <c r="H277" i="1" s="1"/>
  <c r="I275" i="1"/>
  <c r="I274" i="1" s="1"/>
  <c r="H275" i="1"/>
  <c r="H274" i="1" s="1"/>
  <c r="G275" i="1"/>
  <c r="G274" i="1" s="1"/>
  <c r="F275" i="1"/>
  <c r="F274" i="1" s="1"/>
  <c r="I273" i="1"/>
  <c r="I272" i="1" s="1"/>
  <c r="H273" i="1"/>
  <c r="H272" i="1" s="1"/>
  <c r="G273" i="1"/>
  <c r="G272" i="1" s="1"/>
  <c r="F273" i="1"/>
  <c r="F272" i="1" s="1"/>
  <c r="I271" i="1"/>
  <c r="H271" i="1"/>
  <c r="H270" i="1" s="1"/>
  <c r="G271" i="1"/>
  <c r="G270" i="1" s="1"/>
  <c r="F271" i="1"/>
  <c r="F270" i="1" s="1"/>
  <c r="I270" i="1"/>
  <c r="I269" i="1"/>
  <c r="I268" i="1" s="1"/>
  <c r="H269" i="1"/>
  <c r="H268" i="1" s="1"/>
  <c r="G269" i="1"/>
  <c r="G268" i="1" s="1"/>
  <c r="F269" i="1"/>
  <c r="F268" i="1" s="1"/>
  <c r="I267" i="1"/>
  <c r="I266" i="1" s="1"/>
  <c r="H267" i="1"/>
  <c r="H266" i="1" s="1"/>
  <c r="G267" i="1"/>
  <c r="G266" i="1" s="1"/>
  <c r="F267" i="1"/>
  <c r="F266" i="1" s="1"/>
  <c r="I265" i="1"/>
  <c r="I264" i="1" s="1"/>
  <c r="H265" i="1"/>
  <c r="H264" i="1" s="1"/>
  <c r="G265" i="1"/>
  <c r="G264" i="1" s="1"/>
  <c r="F265" i="1"/>
  <c r="F264" i="1" s="1"/>
  <c r="I263" i="1"/>
  <c r="I262" i="1" s="1"/>
  <c r="H263" i="1"/>
  <c r="H262" i="1" s="1"/>
  <c r="G263" i="1"/>
  <c r="G262" i="1" s="1"/>
  <c r="F263" i="1"/>
  <c r="F262" i="1" s="1"/>
  <c r="I259" i="1"/>
  <c r="I258" i="1" s="1"/>
  <c r="H259" i="1"/>
  <c r="H258" i="1" s="1"/>
  <c r="G259" i="1"/>
  <c r="G258" i="1" s="1"/>
  <c r="F259" i="1"/>
  <c r="F258" i="1" s="1"/>
  <c r="I257" i="1"/>
  <c r="H257" i="1"/>
  <c r="H256" i="1" s="1"/>
  <c r="G257" i="1"/>
  <c r="G256" i="1" s="1"/>
  <c r="F257" i="1"/>
  <c r="F256" i="1" s="1"/>
  <c r="I256" i="1"/>
  <c r="I251" i="1"/>
  <c r="H251" i="1"/>
  <c r="H250" i="1" s="1"/>
  <c r="H249" i="1" s="1"/>
  <c r="H248" i="1" s="1"/>
  <c r="G251" i="1"/>
  <c r="G250" i="1" s="1"/>
  <c r="G249" i="1" s="1"/>
  <c r="G248" i="1" s="1"/>
  <c r="F251" i="1"/>
  <c r="F250" i="1" s="1"/>
  <c r="F249" i="1" s="1"/>
  <c r="F248" i="1" s="1"/>
  <c r="I250" i="1"/>
  <c r="I249" i="1" s="1"/>
  <c r="I248" i="1" s="1"/>
  <c r="I247" i="1"/>
  <c r="H247" i="1"/>
  <c r="G247" i="1"/>
  <c r="G246" i="1" s="1"/>
  <c r="F247" i="1"/>
  <c r="F246" i="1" s="1"/>
  <c r="I246" i="1"/>
  <c r="H246" i="1"/>
  <c r="I245" i="1"/>
  <c r="I244" i="1" s="1"/>
  <c r="H245" i="1"/>
  <c r="H244" i="1" s="1"/>
  <c r="G245" i="1"/>
  <c r="G244" i="1" s="1"/>
  <c r="F245" i="1"/>
  <c r="F244" i="1" s="1"/>
  <c r="I243" i="1"/>
  <c r="H243" i="1"/>
  <c r="G243" i="1"/>
  <c r="G242" i="1" s="1"/>
  <c r="F243" i="1"/>
  <c r="F242" i="1" s="1"/>
  <c r="I242" i="1"/>
  <c r="H242" i="1"/>
  <c r="I240" i="1"/>
  <c r="H240" i="1"/>
  <c r="H239" i="1" s="1"/>
  <c r="H238" i="1" s="1"/>
  <c r="G240" i="1"/>
  <c r="G239" i="1" s="1"/>
  <c r="G238" i="1" s="1"/>
  <c r="F240" i="1"/>
  <c r="I239" i="1"/>
  <c r="I238" i="1" s="1"/>
  <c r="F239" i="1"/>
  <c r="F238" i="1" s="1"/>
  <c r="I234" i="1"/>
  <c r="H234" i="1"/>
  <c r="H233" i="1" s="1"/>
  <c r="H232" i="1" s="1"/>
  <c r="G234" i="1"/>
  <c r="G233" i="1" s="1"/>
  <c r="G232" i="1" s="1"/>
  <c r="F234" i="1"/>
  <c r="F233" i="1" s="1"/>
  <c r="F232" i="1" s="1"/>
  <c r="I233" i="1"/>
  <c r="I232" i="1" s="1"/>
  <c r="I231" i="1"/>
  <c r="H231" i="1"/>
  <c r="G231" i="1"/>
  <c r="F231" i="1"/>
  <c r="F230" i="1" s="1"/>
  <c r="F229" i="1" s="1"/>
  <c r="I230" i="1"/>
  <c r="I229" i="1" s="1"/>
  <c r="H230" i="1"/>
  <c r="H229" i="1" s="1"/>
  <c r="G230" i="1"/>
  <c r="G229" i="1" s="1"/>
  <c r="I228" i="1"/>
  <c r="I227" i="1" s="1"/>
  <c r="I226" i="1" s="1"/>
  <c r="H228" i="1"/>
  <c r="H227" i="1" s="1"/>
  <c r="H226" i="1" s="1"/>
  <c r="G228" i="1"/>
  <c r="G227" i="1" s="1"/>
  <c r="G226" i="1" s="1"/>
  <c r="F228" i="1"/>
  <c r="F227" i="1" s="1"/>
  <c r="F226" i="1" s="1"/>
  <c r="I222" i="1"/>
  <c r="H222" i="1"/>
  <c r="H221" i="1" s="1"/>
  <c r="G222" i="1"/>
  <c r="G221" i="1" s="1"/>
  <c r="F222" i="1"/>
  <c r="F221" i="1" s="1"/>
  <c r="I221" i="1"/>
  <c r="I220" i="1"/>
  <c r="I219" i="1" s="1"/>
  <c r="H220" i="1"/>
  <c r="H219" i="1" s="1"/>
  <c r="G220" i="1"/>
  <c r="G219" i="1" s="1"/>
  <c r="F220" i="1"/>
  <c r="F219" i="1" s="1"/>
  <c r="I213" i="1"/>
  <c r="I212" i="1" s="1"/>
  <c r="I211" i="1" s="1"/>
  <c r="H213" i="1"/>
  <c r="H212" i="1" s="1"/>
  <c r="H211" i="1" s="1"/>
  <c r="G213" i="1"/>
  <c r="G212" i="1" s="1"/>
  <c r="G211" i="1" s="1"/>
  <c r="F213" i="1"/>
  <c r="F212" i="1" s="1"/>
  <c r="F211" i="1" s="1"/>
  <c r="I210" i="1"/>
  <c r="H210" i="1"/>
  <c r="H209" i="1" s="1"/>
  <c r="H208" i="1" s="1"/>
  <c r="G210" i="1"/>
  <c r="G209" i="1" s="1"/>
  <c r="G208" i="1" s="1"/>
  <c r="F210" i="1"/>
  <c r="F209" i="1" s="1"/>
  <c r="F208" i="1" s="1"/>
  <c r="I209" i="1"/>
  <c r="I208" i="1" s="1"/>
  <c r="I207" i="1"/>
  <c r="I206" i="1" s="1"/>
  <c r="H207" i="1"/>
  <c r="H206" i="1" s="1"/>
  <c r="G207" i="1"/>
  <c r="G206" i="1" s="1"/>
  <c r="F207" i="1"/>
  <c r="F206" i="1" s="1"/>
  <c r="I205" i="1"/>
  <c r="H205" i="1"/>
  <c r="G205" i="1"/>
  <c r="F205" i="1"/>
  <c r="F204" i="1" s="1"/>
  <c r="I204" i="1"/>
  <c r="H204" i="1"/>
  <c r="G204" i="1"/>
  <c r="I201" i="1"/>
  <c r="H201" i="1"/>
  <c r="H200" i="1" s="1"/>
  <c r="H199" i="1" s="1"/>
  <c r="G201" i="1"/>
  <c r="G200" i="1" s="1"/>
  <c r="G199" i="1" s="1"/>
  <c r="F201" i="1"/>
  <c r="F200" i="1" s="1"/>
  <c r="F199" i="1" s="1"/>
  <c r="I200" i="1"/>
  <c r="I199" i="1" s="1"/>
  <c r="I198" i="1"/>
  <c r="I197" i="1" s="1"/>
  <c r="I196" i="1" s="1"/>
  <c r="H198" i="1"/>
  <c r="H197" i="1" s="1"/>
  <c r="H196" i="1" s="1"/>
  <c r="G198" i="1"/>
  <c r="G197" i="1" s="1"/>
  <c r="G196" i="1" s="1"/>
  <c r="F198" i="1"/>
  <c r="F197" i="1" s="1"/>
  <c r="F196" i="1" s="1"/>
  <c r="I195" i="1"/>
  <c r="H195" i="1"/>
  <c r="H194" i="1" s="1"/>
  <c r="H193" i="1" s="1"/>
  <c r="G195" i="1"/>
  <c r="G194" i="1" s="1"/>
  <c r="G193" i="1" s="1"/>
  <c r="F195" i="1"/>
  <c r="F194" i="1" s="1"/>
  <c r="F193" i="1" s="1"/>
  <c r="I194" i="1"/>
  <c r="I193" i="1" s="1"/>
  <c r="I192" i="1"/>
  <c r="H192" i="1"/>
  <c r="H191" i="1" s="1"/>
  <c r="H190" i="1" s="1"/>
  <c r="G192" i="1"/>
  <c r="G191" i="1" s="1"/>
  <c r="G190" i="1" s="1"/>
  <c r="F192" i="1"/>
  <c r="F191" i="1" s="1"/>
  <c r="F190" i="1" s="1"/>
  <c r="I191" i="1"/>
  <c r="I190" i="1" s="1"/>
  <c r="I186" i="1"/>
  <c r="H186" i="1"/>
  <c r="G186" i="1"/>
  <c r="F186" i="1"/>
  <c r="I185" i="1"/>
  <c r="H185" i="1"/>
  <c r="G185" i="1"/>
  <c r="F185" i="1"/>
  <c r="I184" i="1"/>
  <c r="H184" i="1"/>
  <c r="H183" i="1" s="1"/>
  <c r="G184" i="1"/>
  <c r="G183" i="1" s="1"/>
  <c r="F184" i="1"/>
  <c r="F183" i="1" s="1"/>
  <c r="I182" i="1"/>
  <c r="I181" i="1" s="1"/>
  <c r="H182" i="1"/>
  <c r="H181" i="1" s="1"/>
  <c r="G182" i="1"/>
  <c r="G181" i="1" s="1"/>
  <c r="F182" i="1"/>
  <c r="F181" i="1" s="1"/>
  <c r="I177" i="1"/>
  <c r="H177" i="1"/>
  <c r="G177" i="1"/>
  <c r="F177" i="1"/>
  <c r="I176" i="1"/>
  <c r="H176" i="1"/>
  <c r="H175" i="1" s="1"/>
  <c r="H174" i="1" s="1"/>
  <c r="H173" i="1" s="1"/>
  <c r="H172" i="1" s="1"/>
  <c r="G176" i="1"/>
  <c r="G175" i="1" s="1"/>
  <c r="G174" i="1" s="1"/>
  <c r="G173" i="1" s="1"/>
  <c r="G172" i="1" s="1"/>
  <c r="F176" i="1"/>
  <c r="F175" i="1" s="1"/>
  <c r="F174" i="1" s="1"/>
  <c r="F173" i="1" s="1"/>
  <c r="F172" i="1" s="1"/>
  <c r="I175" i="1"/>
  <c r="I174" i="1" s="1"/>
  <c r="I173" i="1" s="1"/>
  <c r="I172" i="1" s="1"/>
  <c r="I170" i="1"/>
  <c r="H170" i="1"/>
  <c r="G170" i="1"/>
  <c r="F170" i="1"/>
  <c r="F169" i="1" s="1"/>
  <c r="I169" i="1"/>
  <c r="H169" i="1"/>
  <c r="G169" i="1"/>
  <c r="I168" i="1"/>
  <c r="H168" i="1"/>
  <c r="G168" i="1"/>
  <c r="F168" i="1"/>
  <c r="F167" i="1" s="1"/>
  <c r="I167" i="1"/>
  <c r="H167" i="1"/>
  <c r="G167" i="1"/>
  <c r="I166" i="1"/>
  <c r="H166" i="1"/>
  <c r="G166" i="1"/>
  <c r="F166" i="1"/>
  <c r="I165" i="1"/>
  <c r="H165" i="1"/>
  <c r="G165" i="1"/>
  <c r="F165" i="1"/>
  <c r="I164" i="1"/>
  <c r="I163" i="1" s="1"/>
  <c r="H164" i="1"/>
  <c r="H163" i="1" s="1"/>
  <c r="G164" i="1"/>
  <c r="G163" i="1" s="1"/>
  <c r="F164" i="1"/>
  <c r="F163" i="1" s="1"/>
  <c r="I162" i="1"/>
  <c r="I161" i="1" s="1"/>
  <c r="H162" i="1"/>
  <c r="H161" i="1" s="1"/>
  <c r="G162" i="1"/>
  <c r="G161" i="1" s="1"/>
  <c r="F162" i="1"/>
  <c r="F161" i="1" s="1"/>
  <c r="I160" i="1"/>
  <c r="I159" i="1" s="1"/>
  <c r="H160" i="1"/>
  <c r="H159" i="1" s="1"/>
  <c r="G160" i="1"/>
  <c r="G159" i="1" s="1"/>
  <c r="F160" i="1"/>
  <c r="F159" i="1" s="1"/>
  <c r="I158" i="1"/>
  <c r="I157" i="1" s="1"/>
  <c r="H158" i="1"/>
  <c r="G158" i="1"/>
  <c r="G157" i="1" s="1"/>
  <c r="F158" i="1"/>
  <c r="F157" i="1" s="1"/>
  <c r="H157" i="1"/>
  <c r="I155" i="1"/>
  <c r="I154" i="1" s="1"/>
  <c r="H155" i="1"/>
  <c r="H154" i="1" s="1"/>
  <c r="G155" i="1"/>
  <c r="G154" i="1" s="1"/>
  <c r="F155" i="1"/>
  <c r="F154" i="1" s="1"/>
  <c r="I153" i="1"/>
  <c r="H153" i="1"/>
  <c r="H152" i="1" s="1"/>
  <c r="G153" i="1"/>
  <c r="G152" i="1" s="1"/>
  <c r="F153" i="1"/>
  <c r="F152" i="1" s="1"/>
  <c r="I152" i="1"/>
  <c r="I151" i="1"/>
  <c r="H151" i="1"/>
  <c r="G151" i="1"/>
  <c r="F151" i="1"/>
  <c r="I150" i="1"/>
  <c r="I149" i="1" s="1"/>
  <c r="H150" i="1"/>
  <c r="H149" i="1" s="1"/>
  <c r="G150" i="1"/>
  <c r="G149" i="1" s="1"/>
  <c r="F150" i="1"/>
  <c r="F149" i="1" s="1"/>
  <c r="I148" i="1"/>
  <c r="I147" i="1" s="1"/>
  <c r="H148" i="1"/>
  <c r="H147" i="1" s="1"/>
  <c r="G148" i="1"/>
  <c r="G147" i="1" s="1"/>
  <c r="F148" i="1"/>
  <c r="F147" i="1" s="1"/>
  <c r="I144" i="1"/>
  <c r="H144" i="1"/>
  <c r="G144" i="1"/>
  <c r="G143" i="1" s="1"/>
  <c r="G142" i="1" s="1"/>
  <c r="F144" i="1"/>
  <c r="F143" i="1" s="1"/>
  <c r="F142" i="1" s="1"/>
  <c r="I143" i="1"/>
  <c r="I142" i="1" s="1"/>
  <c r="H143" i="1"/>
  <c r="H142" i="1" s="1"/>
  <c r="I140" i="1"/>
  <c r="H140" i="1"/>
  <c r="G140" i="1"/>
  <c r="F140" i="1"/>
  <c r="I139" i="1"/>
  <c r="H139" i="1"/>
  <c r="H138" i="1" s="1"/>
  <c r="H137" i="1" s="1"/>
  <c r="H136" i="1" s="1"/>
  <c r="G139" i="1"/>
  <c r="G138" i="1" s="1"/>
  <c r="G137" i="1" s="1"/>
  <c r="G136" i="1" s="1"/>
  <c r="F139" i="1"/>
  <c r="F138" i="1" s="1"/>
  <c r="F137" i="1" s="1"/>
  <c r="F136" i="1" s="1"/>
  <c r="I135" i="1"/>
  <c r="H135" i="1"/>
  <c r="H134" i="1" s="1"/>
  <c r="H133" i="1" s="1"/>
  <c r="G135" i="1"/>
  <c r="G134" i="1" s="1"/>
  <c r="G133" i="1" s="1"/>
  <c r="F135" i="1"/>
  <c r="F134" i="1" s="1"/>
  <c r="F133" i="1" s="1"/>
  <c r="I134" i="1"/>
  <c r="I133" i="1" s="1"/>
  <c r="I132" i="1"/>
  <c r="I131" i="1" s="1"/>
  <c r="I130" i="1" s="1"/>
  <c r="H132" i="1"/>
  <c r="H131" i="1" s="1"/>
  <c r="H130" i="1" s="1"/>
  <c r="G132" i="1"/>
  <c r="G131" i="1" s="1"/>
  <c r="G130" i="1" s="1"/>
  <c r="F132" i="1"/>
  <c r="F131" i="1" s="1"/>
  <c r="F130" i="1" s="1"/>
  <c r="I129" i="1"/>
  <c r="I128" i="1" s="1"/>
  <c r="I127" i="1" s="1"/>
  <c r="H129" i="1"/>
  <c r="H128" i="1" s="1"/>
  <c r="H127" i="1" s="1"/>
  <c r="G129" i="1"/>
  <c r="G128" i="1" s="1"/>
  <c r="G127" i="1" s="1"/>
  <c r="F129" i="1"/>
  <c r="F128" i="1" s="1"/>
  <c r="F127" i="1" s="1"/>
  <c r="I126" i="1"/>
  <c r="I125" i="1" s="1"/>
  <c r="I124" i="1" s="1"/>
  <c r="H126" i="1"/>
  <c r="H125" i="1" s="1"/>
  <c r="H124" i="1" s="1"/>
  <c r="G126" i="1"/>
  <c r="G125" i="1" s="1"/>
  <c r="G124" i="1" s="1"/>
  <c r="F126" i="1"/>
  <c r="F125" i="1" s="1"/>
  <c r="F124" i="1" s="1"/>
  <c r="I122" i="1"/>
  <c r="H122" i="1"/>
  <c r="G122" i="1"/>
  <c r="F122" i="1"/>
  <c r="I121" i="1"/>
  <c r="H121" i="1"/>
  <c r="G121" i="1"/>
  <c r="F121" i="1"/>
  <c r="I120" i="1"/>
  <c r="I119" i="1" s="1"/>
  <c r="H120" i="1"/>
  <c r="H119" i="1" s="1"/>
  <c r="G120" i="1"/>
  <c r="G119" i="1" s="1"/>
  <c r="F120" i="1"/>
  <c r="F119" i="1" s="1"/>
  <c r="I118" i="1"/>
  <c r="I117" i="1" s="1"/>
  <c r="I116" i="1" s="1"/>
  <c r="H118" i="1"/>
  <c r="H117" i="1" s="1"/>
  <c r="H116" i="1" s="1"/>
  <c r="G118" i="1"/>
  <c r="G117" i="1" s="1"/>
  <c r="G116" i="1" s="1"/>
  <c r="F118" i="1"/>
  <c r="F117" i="1" s="1"/>
  <c r="F116" i="1" s="1"/>
  <c r="I115" i="1"/>
  <c r="I114" i="1" s="1"/>
  <c r="I113" i="1" s="1"/>
  <c r="H115" i="1"/>
  <c r="H114" i="1" s="1"/>
  <c r="H113" i="1" s="1"/>
  <c r="G115" i="1"/>
  <c r="G114" i="1" s="1"/>
  <c r="G113" i="1" s="1"/>
  <c r="F115" i="1"/>
  <c r="F114" i="1" s="1"/>
  <c r="F113" i="1" s="1"/>
  <c r="I112" i="1"/>
  <c r="I111" i="1" s="1"/>
  <c r="I110" i="1" s="1"/>
  <c r="H112" i="1"/>
  <c r="H111" i="1" s="1"/>
  <c r="H110" i="1" s="1"/>
  <c r="G112" i="1"/>
  <c r="G111" i="1" s="1"/>
  <c r="G110" i="1" s="1"/>
  <c r="F112" i="1"/>
  <c r="I107" i="1"/>
  <c r="H107" i="1"/>
  <c r="G107" i="1"/>
  <c r="G106" i="1" s="1"/>
  <c r="G105" i="1" s="1"/>
  <c r="G104" i="1" s="1"/>
  <c r="G103" i="1" s="1"/>
  <c r="F107" i="1"/>
  <c r="I101" i="1"/>
  <c r="I100" i="1" s="1"/>
  <c r="I99" i="1" s="1"/>
  <c r="I98" i="1" s="1"/>
  <c r="I97" i="1" s="1"/>
  <c r="H101" i="1"/>
  <c r="H100" i="1" s="1"/>
  <c r="H99" i="1" s="1"/>
  <c r="H98" i="1" s="1"/>
  <c r="H97" i="1" s="1"/>
  <c r="G101" i="1"/>
  <c r="G100" i="1" s="1"/>
  <c r="G99" i="1" s="1"/>
  <c r="G98" i="1" s="1"/>
  <c r="G97" i="1" s="1"/>
  <c r="F101" i="1"/>
  <c r="F100" i="1" s="1"/>
  <c r="F99" i="1" s="1"/>
  <c r="F98" i="1" s="1"/>
  <c r="F97" i="1" s="1"/>
  <c r="I96" i="1"/>
  <c r="H96" i="1"/>
  <c r="H95" i="1" s="1"/>
  <c r="G96" i="1"/>
  <c r="G95" i="1" s="1"/>
  <c r="F96" i="1"/>
  <c r="F95" i="1" s="1"/>
  <c r="I95" i="1"/>
  <c r="I94" i="1"/>
  <c r="I93" i="1" s="1"/>
  <c r="H94" i="1"/>
  <c r="H93" i="1" s="1"/>
  <c r="G94" i="1"/>
  <c r="G93" i="1" s="1"/>
  <c r="F94" i="1"/>
  <c r="F93" i="1" s="1"/>
  <c r="F92" i="1" s="1"/>
  <c r="I90" i="1"/>
  <c r="H90" i="1"/>
  <c r="H89" i="1" s="1"/>
  <c r="H88" i="1" s="1"/>
  <c r="G90" i="1"/>
  <c r="G89" i="1" s="1"/>
  <c r="G88" i="1" s="1"/>
  <c r="F90" i="1"/>
  <c r="F89" i="1" s="1"/>
  <c r="F88" i="1" s="1"/>
  <c r="I89" i="1"/>
  <c r="I88" i="1" s="1"/>
  <c r="I87" i="1"/>
  <c r="H87" i="1"/>
  <c r="G87" i="1"/>
  <c r="F87" i="1"/>
  <c r="I86" i="1"/>
  <c r="I85" i="1" s="1"/>
  <c r="H86" i="1"/>
  <c r="H85" i="1" s="1"/>
  <c r="G86" i="1"/>
  <c r="G85" i="1" s="1"/>
  <c r="F86" i="1"/>
  <c r="F85" i="1" s="1"/>
  <c r="I84" i="1"/>
  <c r="H84" i="1"/>
  <c r="G84" i="1"/>
  <c r="F84" i="1"/>
  <c r="I83" i="1"/>
  <c r="I82" i="1" s="1"/>
  <c r="H83" i="1"/>
  <c r="H82" i="1" s="1"/>
  <c r="G83" i="1"/>
  <c r="G82" i="1" s="1"/>
  <c r="F83" i="1"/>
  <c r="F82" i="1" s="1"/>
  <c r="I77" i="1"/>
  <c r="H77" i="1"/>
  <c r="H76" i="1" s="1"/>
  <c r="H75" i="1" s="1"/>
  <c r="H74" i="1" s="1"/>
  <c r="H73" i="1" s="1"/>
  <c r="G77" i="1"/>
  <c r="G76" i="1" s="1"/>
  <c r="G75" i="1" s="1"/>
  <c r="G74" i="1" s="1"/>
  <c r="G73" i="1" s="1"/>
  <c r="F77" i="1"/>
  <c r="F76" i="1" s="1"/>
  <c r="F75" i="1" s="1"/>
  <c r="F74" i="1" s="1"/>
  <c r="F73" i="1" s="1"/>
  <c r="I76" i="1"/>
  <c r="I75" i="1" s="1"/>
  <c r="I74" i="1" s="1"/>
  <c r="I73" i="1" s="1"/>
  <c r="I72" i="1"/>
  <c r="I71" i="1" s="1"/>
  <c r="H72" i="1"/>
  <c r="H71" i="1" s="1"/>
  <c r="G72" i="1"/>
  <c r="G71" i="1" s="1"/>
  <c r="F72" i="1"/>
  <c r="F71" i="1" s="1"/>
  <c r="I70" i="1"/>
  <c r="I69" i="1" s="1"/>
  <c r="H70" i="1"/>
  <c r="H69" i="1" s="1"/>
  <c r="G70" i="1"/>
  <c r="G69" i="1" s="1"/>
  <c r="F70" i="1"/>
  <c r="F69" i="1" s="1"/>
  <c r="I66" i="1"/>
  <c r="H66" i="1"/>
  <c r="G66" i="1"/>
  <c r="G65" i="1" s="1"/>
  <c r="G64" i="1" s="1"/>
  <c r="G63" i="1" s="1"/>
  <c r="G62" i="1" s="1"/>
  <c r="F66" i="1"/>
  <c r="F65" i="1" s="1"/>
  <c r="F64" i="1" s="1"/>
  <c r="F63" i="1" s="1"/>
  <c r="F62" i="1" s="1"/>
  <c r="I65" i="1"/>
  <c r="I64" i="1" s="1"/>
  <c r="I63" i="1" s="1"/>
  <c r="I62" i="1" s="1"/>
  <c r="H65" i="1"/>
  <c r="H64" i="1" s="1"/>
  <c r="H63" i="1" s="1"/>
  <c r="H62" i="1" s="1"/>
  <c r="I61" i="1"/>
  <c r="I60" i="1" s="1"/>
  <c r="I59" i="1" s="1"/>
  <c r="H61" i="1"/>
  <c r="H60" i="1" s="1"/>
  <c r="H59" i="1" s="1"/>
  <c r="G61" i="1"/>
  <c r="G60" i="1" s="1"/>
  <c r="G59" i="1" s="1"/>
  <c r="F61" i="1"/>
  <c r="F60" i="1" s="1"/>
  <c r="F59" i="1" s="1"/>
  <c r="I58" i="1"/>
  <c r="I57" i="1" s="1"/>
  <c r="I56" i="1" s="1"/>
  <c r="H58" i="1"/>
  <c r="H57" i="1" s="1"/>
  <c r="H56" i="1" s="1"/>
  <c r="G58" i="1"/>
  <c r="G57" i="1" s="1"/>
  <c r="G56" i="1" s="1"/>
  <c r="F58" i="1"/>
  <c r="F57" i="1" s="1"/>
  <c r="F56" i="1" s="1"/>
  <c r="I55" i="1"/>
  <c r="H55" i="1"/>
  <c r="G55" i="1"/>
  <c r="F55" i="1"/>
  <c r="I54" i="1"/>
  <c r="I53" i="1" s="1"/>
  <c r="I52" i="1" s="1"/>
  <c r="H54" i="1"/>
  <c r="H53" i="1" s="1"/>
  <c r="H52" i="1" s="1"/>
  <c r="G54" i="1"/>
  <c r="G53" i="1" s="1"/>
  <c r="G52" i="1" s="1"/>
  <c r="F54" i="1"/>
  <c r="F53" i="1" s="1"/>
  <c r="F52" i="1" s="1"/>
  <c r="I50" i="1"/>
  <c r="I49" i="1" s="1"/>
  <c r="I48" i="1" s="1"/>
  <c r="H50" i="1"/>
  <c r="H49" i="1" s="1"/>
  <c r="H48" i="1" s="1"/>
  <c r="G50" i="1"/>
  <c r="G49" i="1" s="1"/>
  <c r="G48" i="1" s="1"/>
  <c r="F50" i="1"/>
  <c r="F49" i="1" s="1"/>
  <c r="F48" i="1" s="1"/>
  <c r="I44" i="1"/>
  <c r="H44" i="1"/>
  <c r="H43" i="1" s="1"/>
  <c r="G44" i="1"/>
  <c r="G43" i="1" s="1"/>
  <c r="F44" i="1"/>
  <c r="F43" i="1" s="1"/>
  <c r="I43" i="1"/>
  <c r="I42" i="1"/>
  <c r="H42" i="1"/>
  <c r="G42" i="1"/>
  <c r="F42" i="1"/>
  <c r="I41" i="1"/>
  <c r="H41" i="1"/>
  <c r="G41" i="1"/>
  <c r="F41" i="1"/>
  <c r="F40" i="1" s="1"/>
  <c r="I39" i="1"/>
  <c r="I38" i="1" s="1"/>
  <c r="H39" i="1"/>
  <c r="H38" i="1" s="1"/>
  <c r="G39" i="1"/>
  <c r="G38" i="1" s="1"/>
  <c r="F39" i="1"/>
  <c r="F38" i="1" s="1"/>
  <c r="I37" i="1"/>
  <c r="I36" i="1" s="1"/>
  <c r="H37" i="1"/>
  <c r="H36" i="1" s="1"/>
  <c r="G37" i="1"/>
  <c r="G36" i="1" s="1"/>
  <c r="F37" i="1"/>
  <c r="F36" i="1" s="1"/>
  <c r="I35" i="1"/>
  <c r="I34" i="1" s="1"/>
  <c r="H35" i="1"/>
  <c r="H34" i="1" s="1"/>
  <c r="G35" i="1"/>
  <c r="G34" i="1" s="1"/>
  <c r="F35" i="1"/>
  <c r="F34" i="1" s="1"/>
  <c r="I31" i="1"/>
  <c r="I30" i="1" s="1"/>
  <c r="I29" i="1" s="1"/>
  <c r="H31" i="1"/>
  <c r="H30" i="1" s="1"/>
  <c r="H29" i="1" s="1"/>
  <c r="G31" i="1"/>
  <c r="G30" i="1" s="1"/>
  <c r="G29" i="1" s="1"/>
  <c r="F31" i="1"/>
  <c r="F30" i="1" s="1"/>
  <c r="F29" i="1" s="1"/>
  <c r="I28" i="1"/>
  <c r="H28" i="1"/>
  <c r="G28" i="1"/>
  <c r="F28" i="1"/>
  <c r="I27" i="1"/>
  <c r="I26" i="1" s="1"/>
  <c r="H27" i="1"/>
  <c r="H26" i="1" s="1"/>
  <c r="H25" i="1" s="1"/>
  <c r="H24" i="1" s="1"/>
  <c r="G27" i="1"/>
  <c r="G26" i="1" s="1"/>
  <c r="F27" i="1"/>
  <c r="F26" i="1" s="1"/>
  <c r="I22" i="1"/>
  <c r="I21" i="1" s="1"/>
  <c r="H22" i="1"/>
  <c r="H21" i="1" s="1"/>
  <c r="G22" i="1"/>
  <c r="G21" i="1" s="1"/>
  <c r="F22" i="1"/>
  <c r="F21" i="1" s="1"/>
  <c r="I20" i="1"/>
  <c r="H20" i="1"/>
  <c r="G20" i="1"/>
  <c r="F20" i="1"/>
  <c r="I19" i="1"/>
  <c r="H19" i="1"/>
  <c r="H18" i="1" s="1"/>
  <c r="G19" i="1"/>
  <c r="G18" i="1" s="1"/>
  <c r="F19" i="1"/>
  <c r="F18" i="1" s="1"/>
  <c r="I17" i="1"/>
  <c r="I16" i="1" s="1"/>
  <c r="H17" i="1"/>
  <c r="H16" i="1" s="1"/>
  <c r="G17" i="1"/>
  <c r="G16" i="1" s="1"/>
  <c r="F17" i="1"/>
  <c r="F16" i="1" s="1"/>
  <c r="F33" i="1" l="1"/>
  <c r="G40" i="1"/>
  <c r="G33" i="1" s="1"/>
  <c r="G32" i="1" s="1"/>
  <c r="I92" i="1"/>
  <c r="G92" i="1"/>
  <c r="G91" i="1" s="1"/>
  <c r="H92" i="1"/>
  <c r="G241" i="1"/>
  <c r="H720" i="1"/>
  <c r="H719" i="1" s="1"/>
  <c r="F241" i="1"/>
  <c r="F237" i="1" s="1"/>
  <c r="F236" i="1" s="1"/>
  <c r="F235" i="1" s="1"/>
  <c r="I146" i="1"/>
  <c r="I261" i="1"/>
  <c r="G146" i="1"/>
  <c r="I241" i="1"/>
  <c r="I237" i="1" s="1"/>
  <c r="I236" i="1" s="1"/>
  <c r="I235" i="1" s="1"/>
  <c r="H146" i="1"/>
  <c r="F146" i="1"/>
  <c r="H241" i="1"/>
  <c r="F261" i="1"/>
  <c r="F260" i="1" s="1"/>
  <c r="H261" i="1"/>
  <c r="H260" i="1" s="1"/>
  <c r="I712" i="1"/>
  <c r="I711" i="1" s="1"/>
  <c r="I255" i="1"/>
  <c r="I254" i="1" s="1"/>
  <c r="I253" i="1" s="1"/>
  <c r="G261" i="1"/>
  <c r="G260" i="1" s="1"/>
  <c r="I299" i="1"/>
  <c r="I295" i="1" s="1"/>
  <c r="I294" i="1" s="1"/>
  <c r="I331" i="1"/>
  <c r="F331" i="1"/>
  <c r="F330" i="1" s="1"/>
  <c r="G331" i="1"/>
  <c r="H331" i="1"/>
  <c r="F398" i="1"/>
  <c r="F397" i="1" s="1"/>
  <c r="F396" i="1" s="1"/>
  <c r="F395" i="1" s="1"/>
  <c r="G398" i="1"/>
  <c r="G397" i="1" s="1"/>
  <c r="G396" i="1" s="1"/>
  <c r="G395" i="1" s="1"/>
  <c r="G218" i="1"/>
  <c r="G217" i="1" s="1"/>
  <c r="G216" i="1" s="1"/>
  <c r="G215" i="1" s="1"/>
  <c r="F255" i="1"/>
  <c r="F254" i="1" s="1"/>
  <c r="F253" i="1" s="1"/>
  <c r="I398" i="1"/>
  <c r="I397" i="1" s="1"/>
  <c r="I396" i="1" s="1"/>
  <c r="I395" i="1" s="1"/>
  <c r="H712" i="1"/>
  <c r="H711" i="1" s="1"/>
  <c r="H255" i="1"/>
  <c r="H254" i="1" s="1"/>
  <c r="H253" i="1" s="1"/>
  <c r="I720" i="1"/>
  <c r="I719" i="1" s="1"/>
  <c r="H218" i="1"/>
  <c r="H217" i="1" s="1"/>
  <c r="H216" i="1" s="1"/>
  <c r="H215" i="1" s="1"/>
  <c r="G712" i="1"/>
  <c r="G711" i="1" s="1"/>
  <c r="F720" i="1"/>
  <c r="F719" i="1" s="1"/>
  <c r="G720" i="1"/>
  <c r="G719" i="1" s="1"/>
  <c r="G299" i="1"/>
  <c r="G295" i="1" s="1"/>
  <c r="G294" i="1" s="1"/>
  <c r="H401" i="1"/>
  <c r="H398" i="1" s="1"/>
  <c r="H397" i="1" s="1"/>
  <c r="H396" i="1" s="1"/>
  <c r="H395" i="1" s="1"/>
  <c r="I40" i="1"/>
  <c r="G255" i="1"/>
  <c r="G254" i="1" s="1"/>
  <c r="G253" i="1" s="1"/>
  <c r="F712" i="1"/>
  <c r="F711" i="1" s="1"/>
  <c r="I218" i="1"/>
  <c r="I217" i="1" s="1"/>
  <c r="I216" i="1" s="1"/>
  <c r="I215" i="1" s="1"/>
  <c r="F451" i="1"/>
  <c r="I435" i="1"/>
  <c r="F299" i="1"/>
  <c r="F295" i="1" s="1"/>
  <c r="F294" i="1" s="1"/>
  <c r="H299" i="1"/>
  <c r="H295" i="1" s="1"/>
  <c r="H294" i="1" s="1"/>
  <c r="H435" i="1"/>
  <c r="F218" i="1"/>
  <c r="F217" i="1" s="1"/>
  <c r="F216" i="1" s="1"/>
  <c r="F215" i="1" s="1"/>
  <c r="G435" i="1"/>
  <c r="F435" i="1"/>
  <c r="G370" i="1"/>
  <c r="G451" i="1"/>
  <c r="F180" i="1"/>
  <c r="F179" i="1" s="1"/>
  <c r="F178" i="1" s="1"/>
  <c r="G506" i="1"/>
  <c r="H180" i="1"/>
  <c r="H179" i="1" s="1"/>
  <c r="H178" i="1" s="1"/>
  <c r="I451" i="1"/>
  <c r="G180" i="1"/>
  <c r="G179" i="1" s="1"/>
  <c r="G178" i="1" s="1"/>
  <c r="H451" i="1"/>
  <c r="F543" i="1"/>
  <c r="H532" i="1"/>
  <c r="F106" i="1"/>
  <c r="F105" i="1" s="1"/>
  <c r="F104" i="1" s="1"/>
  <c r="F103" i="1" s="1"/>
  <c r="F518" i="1"/>
  <c r="F517" i="1" s="1"/>
  <c r="F516" i="1" s="1"/>
  <c r="G532" i="1"/>
  <c r="I543" i="1"/>
  <c r="I18" i="1"/>
  <c r="I15" i="1" s="1"/>
  <c r="I14" i="1" s="1"/>
  <c r="I13" i="1" s="1"/>
  <c r="I323" i="1"/>
  <c r="G518" i="1"/>
  <c r="G517" i="1" s="1"/>
  <c r="G516" i="1" s="1"/>
  <c r="I518" i="1"/>
  <c r="I517" i="1" s="1"/>
  <c r="I516" i="1" s="1"/>
  <c r="F323" i="1"/>
  <c r="F506" i="1"/>
  <c r="H518" i="1"/>
  <c r="H517" i="1" s="1"/>
  <c r="H516" i="1" s="1"/>
  <c r="H506" i="1"/>
  <c r="F532" i="1"/>
  <c r="G565" i="1"/>
  <c r="I532" i="1"/>
  <c r="I106" i="1"/>
  <c r="I105" i="1" s="1"/>
  <c r="I104" i="1" s="1"/>
  <c r="I103" i="1" s="1"/>
  <c r="I490" i="1"/>
  <c r="I183" i="1"/>
  <c r="I180" i="1" s="1"/>
  <c r="I179" i="1" s="1"/>
  <c r="I178" i="1" s="1"/>
  <c r="G323" i="1"/>
  <c r="I138" i="1"/>
  <c r="I137" i="1" s="1"/>
  <c r="I136" i="1" s="1"/>
  <c r="H323" i="1"/>
  <c r="I506" i="1"/>
  <c r="I460" i="1"/>
  <c r="I459" i="1" s="1"/>
  <c r="I470" i="1"/>
  <c r="I469" i="1" s="1"/>
  <c r="I468" i="1" s="1"/>
  <c r="G543" i="1"/>
  <c r="G602" i="1"/>
  <c r="G601" i="1" s="1"/>
  <c r="H543" i="1"/>
  <c r="F565" i="1"/>
  <c r="I565" i="1"/>
  <c r="I225" i="1"/>
  <c r="I224" i="1" s="1"/>
  <c r="I223" i="1" s="1"/>
  <c r="H565" i="1"/>
  <c r="F575" i="1"/>
  <c r="F574" i="1" s="1"/>
  <c r="H602" i="1"/>
  <c r="H601" i="1" s="1"/>
  <c r="H460" i="1"/>
  <c r="H459" i="1" s="1"/>
  <c r="H470" i="1"/>
  <c r="H469" i="1" s="1"/>
  <c r="H468" i="1" s="1"/>
  <c r="H554" i="1"/>
  <c r="G575" i="1"/>
  <c r="G574" i="1" s="1"/>
  <c r="F602" i="1"/>
  <c r="F601" i="1" s="1"/>
  <c r="I602" i="1"/>
  <c r="I601" i="1" s="1"/>
  <c r="H490" i="1"/>
  <c r="I575" i="1"/>
  <c r="I574" i="1" s="1"/>
  <c r="I554" i="1"/>
  <c r="H575" i="1"/>
  <c r="H574" i="1" s="1"/>
  <c r="F68" i="1"/>
  <c r="F67" i="1" s="1"/>
  <c r="I260" i="1"/>
  <c r="G595" i="1"/>
  <c r="G594" i="1" s="1"/>
  <c r="G593" i="1" s="1"/>
  <c r="H40" i="1"/>
  <c r="H33" i="1" s="1"/>
  <c r="I189" i="1"/>
  <c r="I188" i="1" s="1"/>
  <c r="F203" i="1"/>
  <c r="F202" i="1" s="1"/>
  <c r="F470" i="1"/>
  <c r="F469" i="1" s="1"/>
  <c r="F468" i="1" s="1"/>
  <c r="F460" i="1"/>
  <c r="F459" i="1" s="1"/>
  <c r="F554" i="1"/>
  <c r="F490" i="1"/>
  <c r="G554" i="1"/>
  <c r="G409" i="1"/>
  <c r="G408" i="1" s="1"/>
  <c r="G460" i="1"/>
  <c r="G459" i="1" s="1"/>
  <c r="G490" i="1"/>
  <c r="H751" i="1"/>
  <c r="H750" i="1" s="1"/>
  <c r="G470" i="1"/>
  <c r="G469" i="1" s="1"/>
  <c r="G468" i="1" s="1"/>
  <c r="H736" i="1"/>
  <c r="H735" i="1" s="1"/>
  <c r="H123" i="1"/>
  <c r="I141" i="1"/>
  <c r="F189" i="1"/>
  <c r="F188" i="1" s="1"/>
  <c r="G225" i="1"/>
  <c r="G224" i="1" s="1"/>
  <c r="G223" i="1" s="1"/>
  <c r="H314" i="1"/>
  <c r="F339" i="1"/>
  <c r="H353" i="1"/>
  <c r="H352" i="1" s="1"/>
  <c r="H370" i="1"/>
  <c r="I595" i="1"/>
  <c r="I594" i="1" s="1"/>
  <c r="I593" i="1" s="1"/>
  <c r="H641" i="1"/>
  <c r="H640" i="1" s="1"/>
  <c r="I727" i="1"/>
  <c r="I726" i="1" s="1"/>
  <c r="I718" i="1" s="1"/>
  <c r="I736" i="1"/>
  <c r="I735" i="1" s="1"/>
  <c r="G620" i="1"/>
  <c r="G619" i="1" s="1"/>
  <c r="G641" i="1"/>
  <c r="G640" i="1" s="1"/>
  <c r="I314" i="1"/>
  <c r="G667" i="1"/>
  <c r="G736" i="1"/>
  <c r="G735" i="1" s="1"/>
  <c r="G189" i="1"/>
  <c r="G188" i="1" s="1"/>
  <c r="I203" i="1"/>
  <c r="I202" i="1" s="1"/>
  <c r="F736" i="1"/>
  <c r="F735" i="1" s="1"/>
  <c r="I353" i="1"/>
  <c r="I352" i="1" s="1"/>
  <c r="H409" i="1"/>
  <c r="H408" i="1" s="1"/>
  <c r="I409" i="1"/>
  <c r="I408" i="1" s="1"/>
  <c r="I641" i="1"/>
  <c r="I640" i="1" s="1"/>
  <c r="I678" i="1"/>
  <c r="G141" i="1"/>
  <c r="G156" i="1"/>
  <c r="H283" i="1"/>
  <c r="H282" i="1" s="1"/>
  <c r="H276" i="1" s="1"/>
  <c r="G780" i="1"/>
  <c r="G779" i="1" s="1"/>
  <c r="I25" i="1"/>
  <c r="I24" i="1" s="1"/>
  <c r="I51" i="1"/>
  <c r="I68" i="1"/>
  <c r="I67" i="1" s="1"/>
  <c r="I109" i="1"/>
  <c r="G203" i="1"/>
  <c r="G202" i="1" s="1"/>
  <c r="H203" i="1"/>
  <c r="H202" i="1" s="1"/>
  <c r="G339" i="1"/>
  <c r="G353" i="1"/>
  <c r="G352" i="1" s="1"/>
  <c r="I370" i="1"/>
  <c r="H595" i="1"/>
  <c r="H594" i="1" s="1"/>
  <c r="H593" i="1" s="1"/>
  <c r="I667" i="1"/>
  <c r="G751" i="1"/>
  <c r="G750" i="1" s="1"/>
  <c r="I766" i="1"/>
  <c r="I765" i="1" s="1"/>
  <c r="I764" i="1" s="1"/>
  <c r="I763" i="1" s="1"/>
  <c r="G81" i="1"/>
  <c r="I283" i="1"/>
  <c r="I282" i="1" s="1"/>
  <c r="G747" i="1"/>
  <c r="H141" i="1"/>
  <c r="H225" i="1"/>
  <c r="H224" i="1" s="1"/>
  <c r="H223" i="1" s="1"/>
  <c r="H620" i="1"/>
  <c r="G704" i="1"/>
  <c r="G703" i="1" s="1"/>
  <c r="G702" i="1" s="1"/>
  <c r="G727" i="1"/>
  <c r="G726" i="1" s="1"/>
  <c r="G766" i="1"/>
  <c r="G765" i="1" s="1"/>
  <c r="G764" i="1" s="1"/>
  <c r="G763" i="1" s="1"/>
  <c r="I47" i="1"/>
  <c r="H91" i="1"/>
  <c r="G314" i="1"/>
  <c r="H667" i="1"/>
  <c r="H766" i="1"/>
  <c r="H765" i="1" s="1"/>
  <c r="H764" i="1" s="1"/>
  <c r="H763" i="1" s="1"/>
  <c r="I81" i="1"/>
  <c r="G283" i="1"/>
  <c r="G282" i="1" s="1"/>
  <c r="G276" i="1" s="1"/>
  <c r="I704" i="1"/>
  <c r="I703" i="1" s="1"/>
  <c r="I702" i="1" s="1"/>
  <c r="I696" i="1" s="1"/>
  <c r="F766" i="1"/>
  <c r="F765" i="1" s="1"/>
  <c r="F764" i="1" s="1"/>
  <c r="F763" i="1" s="1"/>
  <c r="F81" i="1"/>
  <c r="H339" i="1"/>
  <c r="I620" i="1"/>
  <c r="I619" i="1" s="1"/>
  <c r="H727" i="1"/>
  <c r="H726" i="1" s="1"/>
  <c r="H718" i="1" s="1"/>
  <c r="I91" i="1"/>
  <c r="H156" i="1"/>
  <c r="H145" i="1" s="1"/>
  <c r="I339" i="1"/>
  <c r="G678" i="1"/>
  <c r="H780" i="1"/>
  <c r="H779" i="1" s="1"/>
  <c r="F47" i="1"/>
  <c r="I123" i="1"/>
  <c r="I156" i="1"/>
  <c r="I145" i="1" s="1"/>
  <c r="H678" i="1"/>
  <c r="H704" i="1"/>
  <c r="H703" i="1" s="1"/>
  <c r="H702" i="1" s="1"/>
  <c r="I751" i="1"/>
  <c r="I750" i="1" s="1"/>
  <c r="I780" i="1"/>
  <c r="I779" i="1" s="1"/>
  <c r="H109" i="1"/>
  <c r="H189" i="1"/>
  <c r="H188" i="1" s="1"/>
  <c r="F25" i="1"/>
  <c r="F24" i="1" s="1"/>
  <c r="F32" i="1"/>
  <c r="G25" i="1"/>
  <c r="G24" i="1" s="1"/>
  <c r="H47" i="1"/>
  <c r="G51" i="1"/>
  <c r="H106" i="1"/>
  <c r="H105" i="1" s="1"/>
  <c r="H104" i="1" s="1"/>
  <c r="H103" i="1" s="1"/>
  <c r="G109" i="1"/>
  <c r="G15" i="1"/>
  <c r="G14" i="1" s="1"/>
  <c r="G13" i="1" s="1"/>
  <c r="G47" i="1"/>
  <c r="H51" i="1"/>
  <c r="F111" i="1"/>
  <c r="F110" i="1" s="1"/>
  <c r="F109" i="1" s="1"/>
  <c r="F751" i="1"/>
  <c r="F750" i="1" s="1"/>
  <c r="F780" i="1"/>
  <c r="F779" i="1" s="1"/>
  <c r="F409" i="1"/>
  <c r="F408" i="1" s="1"/>
  <c r="F620" i="1"/>
  <c r="F641" i="1"/>
  <c r="F640" i="1" s="1"/>
  <c r="F667" i="1"/>
  <c r="F704" i="1"/>
  <c r="F703" i="1" s="1"/>
  <c r="F702" i="1" s="1"/>
  <c r="F51" i="1"/>
  <c r="F123" i="1"/>
  <c r="F141" i="1"/>
  <c r="F15" i="1"/>
  <c r="F14" i="1" s="1"/>
  <c r="F13" i="1" s="1"/>
  <c r="F91" i="1"/>
  <c r="F156" i="1"/>
  <c r="F145" i="1" s="1"/>
  <c r="F353" i="1"/>
  <c r="F352" i="1" s="1"/>
  <c r="F370" i="1"/>
  <c r="F363" i="1" s="1"/>
  <c r="F225" i="1"/>
  <c r="F224" i="1" s="1"/>
  <c r="F223" i="1" s="1"/>
  <c r="F314" i="1"/>
  <c r="F283" i="1"/>
  <c r="F282" i="1" s="1"/>
  <c r="F276" i="1" s="1"/>
  <c r="H81" i="1"/>
  <c r="H15" i="1"/>
  <c r="H14" i="1" s="1"/>
  <c r="H13" i="1" s="1"/>
  <c r="G68" i="1"/>
  <c r="G67" i="1" s="1"/>
  <c r="G123" i="1"/>
  <c r="F745" i="1"/>
  <c r="F744" i="1" s="1"/>
  <c r="H68" i="1"/>
  <c r="H67" i="1" s="1"/>
  <c r="F595" i="1"/>
  <c r="F594" i="1" s="1"/>
  <c r="F593" i="1" s="1"/>
  <c r="F727" i="1"/>
  <c r="F726" i="1" s="1"/>
  <c r="F718" i="1" s="1"/>
  <c r="F678" i="1"/>
  <c r="I33" i="1" l="1"/>
  <c r="I32" i="1" s="1"/>
  <c r="I23" i="1" s="1"/>
  <c r="G80" i="1"/>
  <c r="G79" i="1" s="1"/>
  <c r="G78" i="1" s="1"/>
  <c r="H80" i="1"/>
  <c r="H79" i="1" s="1"/>
  <c r="H78" i="1" s="1"/>
  <c r="F80" i="1"/>
  <c r="F79" i="1" s="1"/>
  <c r="F78" i="1" s="1"/>
  <c r="I80" i="1"/>
  <c r="I79" i="1" s="1"/>
  <c r="I78" i="1" s="1"/>
  <c r="G145" i="1"/>
  <c r="H252" i="1"/>
  <c r="G252" i="1"/>
  <c r="G718" i="1"/>
  <c r="G717" i="1" s="1"/>
  <c r="F252" i="1"/>
  <c r="F214" i="1" s="1"/>
  <c r="F329" i="1"/>
  <c r="F328" i="1" s="1"/>
  <c r="H696" i="1"/>
  <c r="G696" i="1"/>
  <c r="I276" i="1"/>
  <c r="F313" i="1"/>
  <c r="F312" i="1" s="1"/>
  <c r="F311" i="1" s="1"/>
  <c r="I252" i="1"/>
  <c r="F696" i="1"/>
  <c r="G187" i="1"/>
  <c r="G171" i="1" s="1"/>
  <c r="I434" i="1"/>
  <c r="I433" i="1" s="1"/>
  <c r="I432" i="1" s="1"/>
  <c r="I313" i="1"/>
  <c r="I312" i="1" s="1"/>
  <c r="I311" i="1" s="1"/>
  <c r="G505" i="1"/>
  <c r="H313" i="1"/>
  <c r="H312" i="1" s="1"/>
  <c r="H311" i="1" s="1"/>
  <c r="I363" i="1"/>
  <c r="I351" i="1" s="1"/>
  <c r="I350" i="1" s="1"/>
  <c r="G237" i="1"/>
  <c r="G236" i="1" s="1"/>
  <c r="G235" i="1" s="1"/>
  <c r="F505" i="1"/>
  <c r="G489" i="1"/>
  <c r="G488" i="1" s="1"/>
  <c r="G467" i="1" s="1"/>
  <c r="G313" i="1"/>
  <c r="G312" i="1" s="1"/>
  <c r="G311" i="1" s="1"/>
  <c r="H237" i="1"/>
  <c r="H236" i="1" s="1"/>
  <c r="H235" i="1" s="1"/>
  <c r="H407" i="1"/>
  <c r="H406" i="1" s="1"/>
  <c r="I489" i="1"/>
  <c r="I488" i="1" s="1"/>
  <c r="I467" i="1" s="1"/>
  <c r="H505" i="1"/>
  <c r="F489" i="1"/>
  <c r="F488" i="1" s="1"/>
  <c r="F467" i="1" s="1"/>
  <c r="H434" i="1"/>
  <c r="H433" i="1" s="1"/>
  <c r="H432" i="1" s="1"/>
  <c r="H489" i="1"/>
  <c r="H488" i="1" s="1"/>
  <c r="H467" i="1" s="1"/>
  <c r="H32" i="1"/>
  <c r="H23" i="1" s="1"/>
  <c r="I505" i="1"/>
  <c r="I666" i="1"/>
  <c r="I653" i="1" s="1"/>
  <c r="I652" i="1" s="1"/>
  <c r="I407" i="1"/>
  <c r="I406" i="1" s="1"/>
  <c r="F407" i="1"/>
  <c r="F406" i="1" s="1"/>
  <c r="F434" i="1"/>
  <c r="F433" i="1" s="1"/>
  <c r="F432" i="1" s="1"/>
  <c r="H363" i="1"/>
  <c r="H351" i="1" s="1"/>
  <c r="H350" i="1" s="1"/>
  <c r="I531" i="1"/>
  <c r="I530" i="1" s="1"/>
  <c r="I529" i="1" s="1"/>
  <c r="H531" i="1"/>
  <c r="H530" i="1" s="1"/>
  <c r="H529" i="1" s="1"/>
  <c r="H108" i="1"/>
  <c r="G108" i="1"/>
  <c r="H46" i="1"/>
  <c r="H45" i="1" s="1"/>
  <c r="G600" i="1"/>
  <c r="G592" i="1" s="1"/>
  <c r="H187" i="1"/>
  <c r="H171" i="1" s="1"/>
  <c r="I46" i="1"/>
  <c r="I45" i="1" s="1"/>
  <c r="I187" i="1"/>
  <c r="I171" i="1" s="1"/>
  <c r="I717" i="1"/>
  <c r="I689" i="1" s="1"/>
  <c r="F187" i="1"/>
  <c r="F171" i="1" s="1"/>
  <c r="G531" i="1"/>
  <c r="G530" i="1" s="1"/>
  <c r="G529" i="1" s="1"/>
  <c r="F531" i="1"/>
  <c r="F530" i="1" s="1"/>
  <c r="F529" i="1" s="1"/>
  <c r="F666" i="1"/>
  <c r="F653" i="1" s="1"/>
  <c r="F652" i="1" s="1"/>
  <c r="H666" i="1"/>
  <c r="H653" i="1" s="1"/>
  <c r="H652" i="1" s="1"/>
  <c r="G666" i="1"/>
  <c r="G653" i="1" s="1"/>
  <c r="G652" i="1" s="1"/>
  <c r="H330" i="1"/>
  <c r="H329" i="1" s="1"/>
  <c r="H328" i="1" s="1"/>
  <c r="G434" i="1"/>
  <c r="G433" i="1" s="1"/>
  <c r="G432" i="1" s="1"/>
  <c r="G407" i="1"/>
  <c r="G406" i="1" s="1"/>
  <c r="F23" i="1"/>
  <c r="I108" i="1"/>
  <c r="G363" i="1"/>
  <c r="G351" i="1" s="1"/>
  <c r="G350" i="1" s="1"/>
  <c r="F46" i="1"/>
  <c r="F45" i="1" s="1"/>
  <c r="H619" i="1"/>
  <c r="I600" i="1"/>
  <c r="I592" i="1" s="1"/>
  <c r="I330" i="1"/>
  <c r="I329" i="1" s="1"/>
  <c r="I328" i="1" s="1"/>
  <c r="G330" i="1"/>
  <c r="G329" i="1" s="1"/>
  <c r="G328" i="1" s="1"/>
  <c r="H717" i="1"/>
  <c r="F717" i="1"/>
  <c r="G746" i="1"/>
  <c r="G745" i="1" s="1"/>
  <c r="G744" i="1" s="1"/>
  <c r="G46" i="1"/>
  <c r="G45" i="1" s="1"/>
  <c r="G23" i="1"/>
  <c r="F619" i="1"/>
  <c r="F600" i="1" s="1"/>
  <c r="F592" i="1" s="1"/>
  <c r="F351" i="1"/>
  <c r="F350" i="1" s="1"/>
  <c r="F108" i="1"/>
  <c r="F689" i="1" l="1"/>
  <c r="F310" i="1"/>
  <c r="I214" i="1"/>
  <c r="H689" i="1"/>
  <c r="H214" i="1"/>
  <c r="G214" i="1"/>
  <c r="I591" i="1"/>
  <c r="G102" i="1"/>
  <c r="G12" i="1" s="1"/>
  <c r="I405" i="1"/>
  <c r="I102" i="1"/>
  <c r="I12" i="1" s="1"/>
  <c r="F405" i="1"/>
  <c r="I310" i="1"/>
  <c r="H310" i="1"/>
  <c r="H405" i="1"/>
  <c r="F102" i="1"/>
  <c r="F12" i="1" s="1"/>
  <c r="H102" i="1"/>
  <c r="H12" i="1" s="1"/>
  <c r="G591" i="1"/>
  <c r="H600" i="1"/>
  <c r="H592" i="1" s="1"/>
  <c r="H591" i="1" s="1"/>
  <c r="G405" i="1"/>
  <c r="G310" i="1"/>
  <c r="G689" i="1"/>
  <c r="F591" i="1"/>
</calcChain>
</file>

<file path=xl/sharedStrings.xml><?xml version="1.0" encoding="utf-8"?>
<sst xmlns="http://schemas.openxmlformats.org/spreadsheetml/2006/main" count="3155" uniqueCount="688">
  <si>
    <t>от _______________ № ____</t>
  </si>
  <si>
    <t>"Приложение № 8.1</t>
  </si>
  <si>
    <t>к Решению Совета депутатов ЗАТО г. Североморск</t>
  </si>
  <si>
    <t>от 25.12.2018 № 453</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</si>
  <si>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2020 и 2021  годов</t>
  </si>
  <si>
    <t>рублей</t>
  </si>
  <si>
    <t>Наименование</t>
  </si>
  <si>
    <t>Раздел</t>
  </si>
  <si>
    <t>Подраздел</t>
  </si>
  <si>
    <t>Целевая статья</t>
  </si>
  <si>
    <t>Вид расхода</t>
  </si>
  <si>
    <t>2020 год</t>
  </si>
  <si>
    <t>2021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</si>
  <si>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</si>
  <si>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</si>
  <si>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</si>
  <si>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</si>
  <si>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</si>
  <si>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</si>
  <si>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</si>
  <si>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</si>
  <si>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</si>
  <si>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</si>
  <si>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</si>
  <si>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</si>
  <si>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</si>
  <si>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</si>
  <si>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</si>
  <si>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</si>
  <si>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</si>
  <si>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</si>
  <si>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</si>
  <si>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</si>
  <si>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</si>
  <si>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</si>
  <si>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</si>
  <si>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</si>
  <si>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</si>
  <si>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</si>
  <si>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</si>
  <si>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</si>
  <si>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</si>
  <si>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</si>
  <si>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</si>
  <si>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</si>
  <si>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</si>
  <si>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</si>
  <si>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</si>
  <si>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</si>
  <si>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</si>
  <si>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</si>
  <si>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</si>
  <si>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</si>
  <si>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</si>
  <si>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</si>
  <si>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</si>
  <si>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</si>
  <si>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</si>
  <si>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</si>
  <si>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</si>
  <si>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</si>
  <si>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</si>
  <si>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</si>
  <si>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</si>
  <si>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</si>
  <si>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</si>
  <si>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</si>
  <si>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</si>
  <si>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</si>
  <si>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</si>
  <si>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</si>
  <si>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</si>
  <si>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</si>
  <si>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</si>
  <si>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</si>
  <si>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</si>
  <si>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</si>
  <si>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</si>
  <si>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</si>
  <si>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</si>
  <si>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</si>
  <si>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</si>
  <si>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</si>
  <si>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</si>
  <si>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</si>
  <si>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</si>
  <si>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</si>
  <si>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</si>
  <si>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</si>
  <si>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</si>
  <si>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</si>
  <si>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</si>
  <si>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</si>
  <si>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</si>
  <si>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</si>
  <si>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</si>
  <si>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</si>
  <si>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</si>
  <si>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</si>
  <si>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</si>
  <si>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</si>
  <si>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</si>
  <si>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</si>
  <si>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</si>
  <si>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</si>
  <si>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</si>
  <si>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</si>
  <si>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</si>
  <si>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</si>
  <si>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</si>
  <si>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</si>
  <si>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</si>
  <si>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</si>
  <si>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</si>
  <si>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</si>
  <si>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</si>
  <si>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</si>
  <si>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</si>
  <si>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</si>
  <si>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</si>
  <si>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</si>
  <si>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</si>
  <si>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</si>
  <si>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</si>
  <si>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</si>
  <si>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</si>
  <si>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</si>
  <si>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</si>
  <si>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</si>
  <si>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</si>
  <si>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</si>
  <si>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</si>
  <si>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</si>
  <si>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</si>
  <si>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</si>
  <si>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</si>
  <si>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</si>
  <si>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</si>
  <si>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</si>
  <si>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</si>
  <si>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</si>
  <si>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</si>
  <si>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</si>
  <si>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</si>
  <si>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</si>
  <si>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</si>
  <si>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</si>
  <si>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</si>
  <si>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</si>
  <si>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</si>
  <si>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</si>
  <si>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</si>
  <si>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</si>
  <si>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</si>
  <si>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</si>
  <si>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</si>
  <si>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</si>
  <si>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</si>
  <si>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</si>
  <si>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</si>
  <si>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</si>
  <si>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</si>
  <si>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</si>
  <si>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</si>
  <si>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</si>
  <si>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9050013060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</si>
  <si>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</si>
  <si>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</si>
  <si>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</si>
  <si>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</si>
  <si>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</si>
  <si>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</si>
  <si>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</si>
  <si>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</si>
  <si>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</si>
  <si>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</si>
  <si>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</si>
  <si>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</si>
  <si>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</si>
  <si>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</si>
  <si>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</si>
  <si>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</si>
  <si>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</si>
  <si>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</si>
  <si>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</si>
  <si>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</si>
  <si>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</si>
  <si>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</si>
  <si>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</si>
  <si>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</si>
  <si>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</si>
  <si>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</si>
  <si>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</si>
  <si>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</si>
  <si>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</si>
  <si>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</si>
  <si>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</si>
  <si>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</si>
  <si>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</si>
  <si>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</si>
  <si>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</si>
  <si>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</si>
  <si>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</si>
  <si>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</si>
  <si>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</si>
  <si>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</si>
  <si>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</si>
  <si>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</si>
  <si>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</si>
  <si>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</si>
  <si>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</si>
  <si>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</si>
  <si>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</si>
  <si>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</si>
  <si>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</si>
  <si>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</si>
  <si>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</si>
  <si>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</si>
  <si>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</si>
  <si>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</si>
  <si>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</si>
  <si>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</si>
  <si>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</si>
  <si>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</si>
  <si>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</si>
  <si>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</si>
  <si>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</si>
  <si>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</si>
  <si>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</si>
  <si>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</si>
  <si>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</si>
  <si>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</si>
  <si>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</si>
  <si>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</si>
  <si>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</si>
  <si>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</si>
  <si>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</si>
  <si>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</si>
  <si>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</si>
  <si>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</si>
  <si>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</si>
  <si>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</si>
  <si>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</si>
  <si>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</si>
  <si>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</si>
  <si>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</si>
  <si>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</si>
  <si>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</si>
  <si>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</si>
  <si>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</si>
  <si>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</si>
  <si>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</si>
  <si>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</si>
  <si>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</si>
  <si>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</si>
  <si>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</si>
  <si>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</si>
  <si>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</si>
  <si>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</si>
  <si>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</si>
  <si>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</si>
  <si>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</si>
  <si>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</si>
  <si>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</si>
  <si>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</si>
  <si>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</si>
  <si>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</si>
  <si>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</si>
  <si>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</si>
  <si>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</si>
  <si>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</si>
  <si>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</si>
  <si>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</si>
  <si>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</si>
  <si>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</si>
  <si>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</si>
  <si>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</si>
  <si>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</si>
  <si>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</si>
  <si>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</si>
  <si>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</si>
  <si>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</si>
  <si>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</si>
  <si>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государственной (муниципальной) собственности</t>
  </si>
  <si>
    <t>400</t>
  </si>
  <si>
    <t>Другие вопросы в области национальной экономики</t>
  </si>
  <si>
    <t>12</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</si>
  <si>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</si>
  <si>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</si>
  <si>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</si>
  <si>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</si>
  <si>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</si>
  <si>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</si>
  <si>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</si>
  <si>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</si>
  <si>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</si>
  <si>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</si>
  <si>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</si>
  <si>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</si>
  <si>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</si>
  <si>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</si>
  <si>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</si>
  <si>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</si>
  <si>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</si>
  <si>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</si>
  <si>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</si>
  <si>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</si>
  <si>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</si>
  <si>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</si>
  <si>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</si>
  <si>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</si>
  <si>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Муниципальная программа 6. "Культура ЗАТО г. Североморск"</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</si>
  <si>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</si>
  <si>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</si>
  <si>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</si>
  <si>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</si>
  <si>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</si>
  <si>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</si>
  <si>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</si>
  <si>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</si>
  <si>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</si>
  <si>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</si>
  <si>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</si>
  <si>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</si>
  <si>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</si>
  <si>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</si>
  <si>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</si>
  <si>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</si>
  <si>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</si>
  <si>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</si>
  <si>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</si>
  <si>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</si>
  <si>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</si>
  <si>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</si>
  <si>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</si>
  <si>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</si>
  <si>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</si>
  <si>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</si>
  <si>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</si>
  <si>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</si>
  <si>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</si>
  <si>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</si>
  <si>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</si>
  <si>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</si>
  <si>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</si>
  <si>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</si>
  <si>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</si>
  <si>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</si>
  <si>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</si>
  <si>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</si>
  <si>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</si>
  <si>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</si>
  <si>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</si>
  <si>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</si>
  <si>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</si>
  <si>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</si>
  <si>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</si>
  <si>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</si>
  <si>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</si>
  <si>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</si>
  <si>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</si>
  <si>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</si>
  <si>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</si>
  <si>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</si>
  <si>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</si>
  <si>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</si>
  <si>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</si>
  <si>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</si>
  <si>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</si>
  <si>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</si>
  <si>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</si>
  <si>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</si>
  <si>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</si>
  <si>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</si>
  <si>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</si>
  <si>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</si>
  <si>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</si>
  <si>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</si>
  <si>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</si>
  <si>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</si>
  <si>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</si>
  <si>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</si>
  <si>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</si>
  <si>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</si>
  <si>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3. " Праздничное оформление улиц и площадей ЗАТО г. Североморск"</t>
  </si>
  <si>
    <t>0460300000</t>
  </si>
  <si>
    <t>Установка (демонтаж) элементов прочего благоустройства</t>
  </si>
  <si>
    <t>04603М2730</t>
  </si>
  <si>
    <t>Основное мероприятие 4. Организация и содержание мест захоронения</t>
  </si>
  <si>
    <t>0460400000</t>
  </si>
  <si>
    <t>04604М0910</t>
  </si>
  <si>
    <t>04604М0920</t>
  </si>
  <si>
    <t>04604М0930</t>
  </si>
  <si>
    <t>04604М0940</t>
  </si>
  <si>
    <t>Строительство кладбищ</t>
  </si>
  <si>
    <t>04604М4020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</si>
  <si>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</si>
  <si>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</si>
  <si>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</si>
  <si>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</si>
  <si>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</si>
  <si>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</si>
  <si>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</si>
  <si>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</si>
  <si>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</si>
  <si>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</si>
  <si>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</si>
  <si>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</si>
  <si>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</si>
  <si>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</si>
  <si>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</si>
  <si>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</si>
  <si>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</si>
  <si>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</si>
  <si>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</si>
  <si>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</si>
  <si>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</si>
  <si>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</si>
  <si>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</si>
  <si>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</si>
  <si>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</si>
  <si>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</si>
  <si>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</si>
  <si>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</si>
  <si>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</si>
  <si>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</si>
  <si>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</si>
  <si>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</si>
  <si>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</si>
  <si>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</si>
  <si>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</si>
  <si>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</si>
  <si>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</si>
  <si>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</si>
  <si>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</si>
  <si>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</si>
  <si>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</si>
  <si>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</si>
  <si>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</si>
  <si>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</si>
  <si>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</si>
  <si>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</si>
  <si>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</si>
  <si>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</si>
  <si>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</si>
  <si>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</si>
  <si>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</si>
  <si>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</si>
  <si>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</si>
  <si>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</si>
  <si>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</si>
  <si>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</si>
  <si>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</si>
  <si>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</si>
  <si>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</si>
  <si>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</si>
  <si>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</si>
  <si>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</si>
  <si>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</si>
  <si>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</si>
  <si>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</si>
  <si>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</si>
  <si>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</si>
  <si>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</si>
  <si>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</si>
  <si>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</si>
  <si>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</si>
  <si>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</si>
  <si>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</si>
  <si>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</si>
  <si>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</si>
  <si>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</si>
  <si>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</si>
  <si>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</si>
  <si>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</si>
  <si>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</si>
  <si>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</si>
  <si>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</si>
  <si>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</si>
  <si>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</si>
  <si>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</si>
  <si>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</si>
  <si>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</si>
  <si>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 xml:space="preserve">Приобретение основных средств для оснащения муниципальных учреждений </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</si>
  <si>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</si>
  <si>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</si>
  <si>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</si>
  <si>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</si>
  <si>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</si>
  <si>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</si>
  <si>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</si>
  <si>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</si>
  <si>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</si>
  <si>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</si>
  <si>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</si>
  <si>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</si>
  <si>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</si>
  <si>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</si>
  <si>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</si>
  <si>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</si>
  <si>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</si>
  <si>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</si>
  <si>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</si>
  <si>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</si>
  <si>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</si>
  <si>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</si>
  <si>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</si>
  <si>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</si>
  <si>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</si>
  <si>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</si>
  <si>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</si>
  <si>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</si>
  <si>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</si>
  <si>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</si>
  <si>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</si>
  <si>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</si>
  <si>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</si>
  <si>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</si>
  <si>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</si>
  <si>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</si>
  <si>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</si>
  <si>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</si>
  <si>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</si>
  <si>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</si>
  <si>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</si>
  <si>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</si>
  <si>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</si>
  <si>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</si>
  <si>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</si>
  <si>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</si>
  <si>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</si>
  <si>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</si>
  <si>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</si>
  <si>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</si>
  <si>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</si>
  <si>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</si>
  <si>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</si>
  <si>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</si>
  <si>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</si>
  <si>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</si>
  <si>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</si>
  <si>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</si>
  <si>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</si>
  <si>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</si>
  <si>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</si>
  <si>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</si>
  <si>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</si>
  <si>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</si>
  <si>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</si>
  <si>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</si>
  <si>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</si>
  <si>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</si>
  <si>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</si>
  <si>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</si>
  <si>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</si>
  <si>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</si>
  <si>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</si>
  <si>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</si>
  <si>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</si>
  <si>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</si>
  <si>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</si>
  <si>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</si>
  <si>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</si>
  <si>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</si>
  <si>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</si>
  <si>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</si>
  <si>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</si>
  <si>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</si>
  <si>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</si>
  <si>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</si>
  <si>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</si>
  <si>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</si>
  <si>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</si>
  <si>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</si>
  <si>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</si>
  <si>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</si>
  <si>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</si>
  <si>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</si>
  <si>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</si>
  <si>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</si>
  <si>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</si>
  <si>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</si>
  <si>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</si>
  <si>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</si>
  <si>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</si>
  <si>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</si>
  <si>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</si>
  <si>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</si>
  <si>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</si>
  <si>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</si>
  <si>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</si>
  <si>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</si>
  <si>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</si>
  <si>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</si>
  <si>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</si>
  <si>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</si>
  <si>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</si>
  <si>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</si>
  <si>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</si>
  <si>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</si>
  <si>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</si>
  <si>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информационно - методическая и хозяйственная деятельность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</si>
  <si>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</si>
  <si>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</si>
  <si>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</si>
  <si>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</si>
  <si>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</si>
  <si>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</si>
  <si>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</si>
  <si>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</si>
  <si>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</si>
  <si>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</si>
  <si>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</si>
  <si>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</si>
  <si>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</si>
  <si>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</si>
  <si>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</si>
  <si>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</si>
  <si>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</si>
  <si>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</si>
  <si>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</si>
  <si>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</si>
  <si>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</si>
  <si>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</si>
  <si>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</si>
  <si>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</si>
  <si>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</si>
  <si>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</si>
  <si>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</si>
  <si>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</si>
  <si>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</si>
  <si>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</si>
  <si>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</si>
  <si>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</si>
  <si>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</si>
  <si>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</si>
  <si>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</si>
  <si>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</si>
  <si>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</si>
  <si>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</si>
  <si>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</si>
  <si>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</si>
  <si>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</si>
  <si>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</si>
  <si>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</si>
  <si>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</si>
  <si>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</si>
  <si>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</si>
  <si>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</si>
  <si>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</si>
  <si>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</si>
  <si>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</si>
  <si>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</si>
  <si>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</si>
  <si>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</si>
  <si>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</si>
  <si>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</si>
  <si>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</si>
  <si>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</si>
  <si>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</si>
  <si>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</si>
  <si>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</si>
  <si>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</si>
  <si>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</si>
  <si>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</si>
  <si>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</si>
  <si>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</si>
  <si>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</si>
  <si>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</si>
  <si>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</si>
  <si>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</si>
  <si>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</si>
  <si>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</si>
  <si>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</si>
  <si>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</si>
  <si>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</si>
  <si>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</si>
  <si>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</si>
  <si>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</si>
  <si>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</si>
  <si>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</si>
  <si>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</si>
  <si>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</si>
  <si>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Муниципальные гарантии ЗАТО г. Североморск</t>
  </si>
  <si>
    <t>90200М9990</t>
  </si>
  <si>
    <t>ВСЕГО</t>
  </si>
  <si>
    <t>Приложение № 6</t>
  </si>
  <si>
    <t>___________________________________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</si>
</sst>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theme="1"/>
      <name val="Times New Roman"/>
      <family val="1"/>
      <charset val="204"/>
    </font>
    <font>
      <sz val="11"/>
      <name val="Calibri"/>
      <family val="2"/>
      <charset val="204"/>
      <scheme val="minor"/>
    </font>
    <font>
      <sz val="11"/>
      <name val="Times New Roman"/>
      <family val="1"/>
      <charset val="204"/>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rgb="FFFFFF99"/>
      </patternFill>
    </fill>
    <fill>
      <patternFill patternType="solid">
        <fgColor rgb="FFCCFFFF"/>
      </patternFill>
    </fill>
    <fill>
      <patternFill patternType="solid">
        <fgColor indexed="65"/>
        <bgColor indexed="64"/>
      </patternFill>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6" fontId="1" fillId="0" borderId="0" applyFont="0" applyFill="0" applyBorder="0" applyAlignment="0" applyProtection="0"/>
    <xf numFmtId="0" fontId="6" fillId="0" borderId="1">
      <alignment vertical="top" wrapText="1"/>
    </xf>
    <xf numFmtId="49" fontId="7" fillId="0" borderId="1">
      <alignment horizontal="center" vertical="top" shrinkToFit="1"/>
    </xf>
    <xf numFmtId="0" fontId="6" fillId="0" borderId="1">
      <alignment vertical="top" wrapText="1"/>
    </xf>
    <xf numFmtId="4" fontId="11" fillId="3" borderId="8">
      <alignment horizontal="right" vertical="top" shrinkToFit="1"/>
    </xf>
    <xf numFmtId="4" fontId="11" fillId="4" borderId="8">
      <alignment horizontal="right" vertical="top" shrinkToFit="1"/>
    </xf>
    <xf numFmtId="49" fontId="7" fillId="0" borderId="1">
      <alignment horizontal="center" vertical="top" shrinkToFit="1"/>
    </xf>
    <xf numFmtId="4" fontId="11" fillId="3" borderId="1">
      <alignment horizontal="right" vertical="top" shrinkToFit="1"/>
    </xf>
    <xf numFmtId="4" fontId="11" fillId="2" borderId="1">
      <alignment horizontal="right" vertical="top" shrinkToFit="1"/>
    </xf>
    <xf numFmtId="4" fontId="6" fillId="3" borderId="8">
      <alignment horizontal="right" vertical="top" shrinkToFit="1"/>
    </xf>
    <xf numFmtId="0" fontId="12" fillId="0" borderId="1">
      <alignment horizontal="left" vertical="top" wrapText="1"/>
    </xf>
    <xf numFmtId="4" fontId="11" fillId="4" borderId="1">
      <alignment horizontal="right" vertical="top" shrinkToFit="1"/>
    </xf>
    <xf numFmtId="49" fontId="13" fillId="0" borderId="9">
      <alignment horizontal="center"/>
    </xf>
    <xf numFmtId="4" fontId="11" fillId="4" borderId="1">
      <alignment horizontal="right" vertical="top" shrinkToFit="1"/>
    </xf>
    <xf numFmtId="0" fontId="14" fillId="0" borderId="0"/>
    <xf numFmtId="0" fontId="14" fillId="5" borderId="0"/>
    <xf numFmtId="0" fontId="15" fillId="0" borderId="0">
      <alignment vertical="top" wrapText="1"/>
    </xf>
    <xf numFmtId="0" fontId="15"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60">
    <xf numFmtId="0" fontId="0" fillId="0" borderId="0" xfId="0"/>
    <xf numFmtId="0" fontId="3" fillId="0" borderId="0" xfId="0" applyFont="1"/>
    <xf numFmtId="0" fontId="3" fillId="0" borderId="0" xfId="0" applyFont="1" applyFill="1" applyAlignment="1">
      <alignment horizontal="right" vertical="center" wrapText="1"/>
    </xf>
    <xf numFmtId="166" fontId="3" fillId="0" borderId="0" xfId="0" applyNumberFormat="1" applyFont="1" applyFill="1" applyAlignment="1">
      <alignment horizontal="center" vertical="center" wrapText="1"/>
    </xf>
    <xf numFmtId="166" fontId="3" fillId="0" borderId="0" xfId="0" applyNumberFormat="1" applyFont="1" applyFill="1" applyAlignment="1">
      <alignment horizontal="center" vertical="center"/>
    </xf>
    <xf numFmtId="0" fontId="3" fillId="0" borderId="0" xfId="0" applyFont="1" applyFill="1"/>
    <xf numFmtId="0" fontId="3" fillId="0" borderId="0" xfId="0" applyFont="1" applyFill="1" applyAlignment="1">
      <alignment horizontal="right" vertical="top" wrapText="1"/>
    </xf>
    <xf numFmtId="166" fontId="3" fillId="0" borderId="0" xfId="0" applyNumberFormat="1" applyFont="1" applyFill="1" applyAlignment="1">
      <alignment horizontal="right" vertical="top" wrapText="1"/>
    </xf>
    <xf numFmtId="0" fontId="0" fillId="0" borderId="0" xfId="0" applyFont="1"/>
    <xf numFmtId="166" fontId="3" fillId="0" borderId="4" xfId="0" applyNumberFormat="1" applyFont="1" applyFill="1" applyBorder="1" applyAlignment="1">
      <alignment horizontal="center" vertical="center" wrapText="1"/>
    </xf>
    <xf numFmtId="166" fontId="5" fillId="0" borderId="5" xfId="0" applyNumberFormat="1" applyFont="1" applyFill="1" applyBorder="1" applyAlignment="1">
      <alignment horizontal="center" vertical="center" wrapText="1"/>
    </xf>
    <xf numFmtId="0" fontId="0" fillId="0" borderId="0" xfId="0" applyFont="1" applyAlignment="1">
      <alignment horizontal="center"/>
    </xf>
    <xf numFmtId="49" fontId="3" fillId="0" borderId="6" xfId="0" applyNumberFormat="1" applyFont="1" applyFill="1" applyBorder="1" applyAlignment="1">
      <alignment horizontal="left" vertical="center" wrapText="1"/>
    </xf>
    <xf numFmtId="49" fontId="3"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6" fontId="3" fillId="0" borderId="6" xfId="1" applyNumberFormat="1" applyFont="1" applyFill="1" applyBorder="1" applyAlignment="1">
      <alignment horizontal="center" vertical="center"/>
    </xf>
    <xf numFmtId="49" fontId="3" fillId="0" borderId="6" xfId="0" applyNumberFormat="1" applyFont="1" applyFill="1" applyBorder="1" applyAlignment="1">
      <alignment vertical="top" wrapText="1"/>
    </xf>
    <xf numFmtId="0" fontId="3" fillId="0" borderId="6" xfId="0" applyFont="1" applyFill="1" applyBorder="1" applyAlignment="1">
      <alignment horizontal="left" vertical="center" wrapText="1"/>
    </xf>
    <xf numFmtId="0" fontId="3" fillId="0" borderId="6" xfId="0" applyFont="1" applyFill="1" applyBorder="1" applyAlignment="1">
      <alignment vertical="top" wrapText="1"/>
    </xf>
    <xf numFmtId="0" fontId="3" fillId="0" borderId="6" xfId="0" applyFont="1" applyFill="1" applyBorder="1" applyAlignment="1">
      <alignment horizontal="left" vertical="top" wrapText="1"/>
    </xf>
    <xf numFmtId="0" fontId="3" fillId="0" borderId="1" xfId="2" applyNumberFormat="1" applyFont="1" applyFill="1" applyProtection="1">
      <alignment vertical="top" wrapText="1"/>
    </xf>
    <xf numFmtId="166" fontId="3" fillId="0" borderId="0" xfId="0" applyNumberFormat="1" applyFont="1" applyFill="1" applyAlignment="1">
      <alignment vertical="top" wrapText="1"/>
    </xf>
    <xf numFmtId="0" fontId="3" fillId="0" borderId="6" xfId="0" applyFont="1" applyFill="1" applyBorder="1" applyAlignment="1">
      <alignment vertical="center" wrapText="1"/>
    </xf>
    <xf numFmtId="49" fontId="3" fillId="0" borderId="0" xfId="0" applyNumberFormat="1" applyFont="1" applyFill="1" applyBorder="1" applyAlignment="1">
      <alignment horizontal="center" vertical="center" wrapText="1"/>
    </xf>
    <xf numFmtId="49" fontId="3" fillId="0" borderId="1" xfId="3" applyNumberFormat="1" applyFont="1" applyFill="1" applyAlignment="1" applyProtection="1">
      <alignment horizontal="center" vertical="center" shrinkToFit="1"/>
    </xf>
    <xf numFmtId="0" fontId="3" fillId="0" borderId="1" xfId="4" applyNumberFormat="1" applyFont="1" applyFill="1" applyAlignment="1" applyProtection="1">
      <alignment horizontal="left" vertical="center" wrapText="1"/>
    </xf>
    <xf numFmtId="43" fontId="0" fillId="0" borderId="0" xfId="0" applyNumberFormat="1"/>
    <xf numFmtId="166" fontId="0" fillId="0" borderId="0" xfId="0" applyNumberFormat="1"/>
    <xf numFmtId="0" fontId="3" fillId="0" borderId="1" xfId="4" applyNumberFormat="1" applyFont="1" applyFill="1" applyAlignment="1" applyProtection="1">
      <alignment horizontal="left" vertical="top" wrapText="1"/>
    </xf>
    <xf numFmtId="49" fontId="3" fillId="0" borderId="6" xfId="0" applyNumberFormat="1" applyFont="1" applyFill="1" applyBorder="1" applyAlignment="1">
      <alignment horizontal="left" wrapText="1"/>
    </xf>
    <xf numFmtId="0" fontId="3" fillId="0" borderId="0" xfId="0" applyFont="1" applyFill="1" applyBorder="1" applyAlignment="1">
      <alignment vertical="center" wrapText="1"/>
    </xf>
    <xf numFmtId="0" fontId="3" fillId="0" borderId="6" xfId="0" applyFont="1" applyFill="1" applyBorder="1" applyAlignment="1" applyProtection="1">
      <alignment vertical="center" wrapText="1" readingOrder="1"/>
      <protection locked="0"/>
    </xf>
    <xf numFmtId="166" fontId="3" fillId="0" borderId="6" xfId="1" applyFont="1" applyFill="1" applyBorder="1" applyAlignment="1">
      <alignment horizontal="center" vertical="center"/>
    </xf>
    <xf numFmtId="49" fontId="3" fillId="0" borderId="1" xfId="3" applyFont="1" applyFill="1" applyAlignment="1">
      <alignment horizontal="center" vertical="center" shrinkToFit="1"/>
    </xf>
    <xf numFmtId="166" fontId="3" fillId="0" borderId="6" xfId="1" applyNumberFormat="1" applyFont="1" applyFill="1" applyBorder="1" applyAlignment="1">
      <alignment horizontal="center" vertical="center" wrapText="1"/>
    </xf>
    <xf numFmtId="0" fontId="3" fillId="0" borderId="7" xfId="0" applyFont="1" applyFill="1" applyBorder="1" applyAlignment="1">
      <alignment vertical="top" wrapText="1"/>
    </xf>
    <xf numFmtId="166" fontId="3" fillId="0" borderId="6" xfId="0" applyNumberFormat="1" applyFont="1" applyFill="1" applyBorder="1" applyAlignment="1">
      <alignment horizontal="center" vertical="center"/>
    </xf>
    <xf numFmtId="166" fontId="3" fillId="0" borderId="0" xfId="0" applyNumberFormat="1" applyFont="1" applyAlignment="1">
      <alignment horizontal="center" vertical="center"/>
    </xf>
    <xf numFmtId="166" fontId="4" fillId="0" borderId="0" xfId="0" applyNumberFormat="1" applyFont="1" applyAlignment="1">
      <alignment horizontal="center" vertical="center"/>
    </xf>
    <xf numFmtId="166" fontId="3" fillId="0" borderId="0" xfId="1" applyNumberFormat="1" applyFont="1" applyAlignment="1">
      <alignment horizontal="center" vertical="center"/>
    </xf>
    <xf numFmtId="0" fontId="2" fillId="0" borderId="0" xfId="0" applyFont="1"/>
    <xf numFmtId="49" fontId="3" fillId="0" borderId="0" xfId="0" applyNumberFormat="1" applyFont="1"/>
    <xf numFmtId="0" fontId="9" fillId="0" borderId="0" xfId="0" applyFont="1"/>
    <xf numFmtId="4" fontId="3" fillId="0" borderId="0" xfId="0" applyNumberFormat="1" applyFont="1"/>
    <xf numFmtId="164" fontId="10" fillId="0" borderId="0" xfId="0" applyNumberFormat="1" applyFont="1"/>
    <xf numFmtId="0" fontId="3" fillId="0" borderId="6" xfId="0" applyFont="1" applyFill="1" applyBorder="1" applyAlignment="1">
      <alignment horizontal="center"/>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166" fontId="3" fillId="0" borderId="2" xfId="1" applyNumberFormat="1" applyFont="1" applyFill="1" applyBorder="1" applyAlignment="1">
      <alignment horizontal="center" vertical="center" wrapText="1"/>
    </xf>
    <xf numFmtId="166" fontId="3" fillId="0" borderId="3" xfId="1" applyNumberFormat="1" applyFont="1" applyFill="1" applyBorder="1" applyAlignment="1">
      <alignment horizontal="center" vertical="center" wrapText="1"/>
    </xf>
    <xf numFmtId="164" fontId="3" fillId="0" borderId="0" xfId="0" applyNumberFormat="1" applyFont="1" applyFill="1" applyAlignment="1">
      <alignment horizontal="right" vertical="center"/>
    </xf>
    <xf numFmtId="165" fontId="3" fillId="0" borderId="0" xfId="0" applyNumberFormat="1" applyFont="1" applyFill="1" applyAlignment="1">
      <alignment horizontal="right" vertical="center"/>
    </xf>
    <xf numFmtId="165" fontId="3" fillId="0" borderId="0" xfId="0" applyNumberFormat="1" applyFont="1" applyFill="1" applyBorder="1" applyAlignment="1">
      <alignment horizontal="right" wrapText="1"/>
    </xf>
    <xf numFmtId="165" fontId="3" fillId="0" borderId="0" xfId="0" applyNumberFormat="1" applyFont="1" applyBorder="1" applyAlignment="1">
      <alignment horizontal="right" wrapText="1"/>
    </xf>
    <xf numFmtId="0" fontId="3" fillId="6" borderId="6" xfId="0" applyFont="1" applyFill="1" applyBorder="1" applyAlignment="1">
      <alignment horizontal="left" vertical="center" wrapText="1"/>
    </xf>
    <xf numFmtId="49" fontId="3" fillId="6" borderId="6" xfId="0" applyNumberFormat="1" applyFont="1" applyFill="1" applyBorder="1" applyAlignment="1">
      <alignment horizontal="center" vertical="center" wrapText="1"/>
    </xf>
    <xf numFmtId="166" fontId="3" fillId="6" borderId="6" xfId="1" applyNumberFormat="1" applyFont="1" applyFill="1" applyBorder="1" applyAlignment="1">
      <alignment horizontal="center" vertical="center"/>
    </xf>
    <xf numFmtId="0" fontId="0" fillId="6" borderId="0" xfId="0" applyFill="1"/>
    <xf numFmtId="0" fontId="8" fillId="6" borderId="6" xfId="0" applyFont="1" applyFill="1" applyBorder="1" applyAlignment="1">
      <alignment horizontal="left" vertical="center" wrapText="1"/>
    </xf>
  </cellXfs>
  <cellStyles count="21">
    <cellStyle name="xl29" xfId="5"/>
    <cellStyle name="xl30" xfId="6"/>
    <cellStyle name="xl31" xfId="7"/>
    <cellStyle name="xl33 2" xfId="4"/>
    <cellStyle name="xl34 2" xfId="3"/>
    <cellStyle name="xl35" xfId="8"/>
    <cellStyle name="xl36" xfId="9"/>
    <cellStyle name="xl37 2" xfId="10"/>
    <cellStyle name="xl39" xfId="11"/>
    <cellStyle name="xl40" xfId="2"/>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8/&#1055;&#1088;&#1080;&#1083;&#1086;&#1078;&#1077;&#1085;&#1080;&#1103;%20&#1082;%20&#1056;&#1077;&#1096;&#1077;&#1085;&#1080;&#1102;%2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9">
          <cell r="G19">
            <v>2446615.23</v>
          </cell>
          <cell r="I19">
            <v>2446615.23</v>
          </cell>
        </row>
        <row r="21">
          <cell r="G21">
            <v>270000</v>
          </cell>
          <cell r="I21">
            <v>270000</v>
          </cell>
        </row>
        <row r="22">
          <cell r="G22">
            <v>130000</v>
          </cell>
          <cell r="I22">
            <v>130000</v>
          </cell>
        </row>
        <row r="24">
          <cell r="G24">
            <v>40000</v>
          </cell>
          <cell r="I24">
            <v>0</v>
          </cell>
        </row>
        <row r="30">
          <cell r="G30">
            <v>245000</v>
          </cell>
          <cell r="I30">
            <v>245000</v>
          </cell>
        </row>
        <row r="31">
          <cell r="G31">
            <v>125000</v>
          </cell>
          <cell r="I31">
            <v>125000</v>
          </cell>
        </row>
        <row r="34">
          <cell r="G34">
            <v>150000</v>
          </cell>
          <cell r="I34">
            <v>150000</v>
          </cell>
        </row>
        <row r="38">
          <cell r="G38">
            <v>913135.16</v>
          </cell>
          <cell r="I38">
            <v>900000</v>
          </cell>
        </row>
        <row r="44">
          <cell r="G44">
            <v>43840142.200000003</v>
          </cell>
          <cell r="I44">
            <v>43840142.200000003</v>
          </cell>
        </row>
        <row r="49">
          <cell r="G49">
            <v>12589.48</v>
          </cell>
          <cell r="H49">
            <v>12589.48</v>
          </cell>
          <cell r="I49">
            <v>13200.03</v>
          </cell>
          <cell r="J49">
            <v>13200.03</v>
          </cell>
        </row>
        <row r="60">
          <cell r="G60">
            <v>660000</v>
          </cell>
          <cell r="I60">
            <v>670000</v>
          </cell>
        </row>
        <row r="63">
          <cell r="G63">
            <v>206500</v>
          </cell>
          <cell r="I63">
            <v>515000</v>
          </cell>
        </row>
        <row r="66">
          <cell r="G66">
            <v>130000</v>
          </cell>
          <cell r="I66">
            <v>130000</v>
          </cell>
        </row>
        <row r="69">
          <cell r="G69">
            <v>1354100</v>
          </cell>
          <cell r="I69">
            <v>1355000</v>
          </cell>
        </row>
        <row r="73">
          <cell r="G73">
            <v>1223100</v>
          </cell>
          <cell r="I73">
            <v>1223100</v>
          </cell>
        </row>
        <row r="74">
          <cell r="G74">
            <v>0</v>
          </cell>
          <cell r="I74">
            <v>80000</v>
          </cell>
        </row>
        <row r="80">
          <cell r="G80">
            <v>174000</v>
          </cell>
          <cell r="I80">
            <v>0</v>
          </cell>
        </row>
        <row r="84">
          <cell r="G84">
            <v>6000</v>
          </cell>
          <cell r="H84">
            <v>6000</v>
          </cell>
          <cell r="I84">
            <v>6000</v>
          </cell>
          <cell r="J84">
            <v>6000</v>
          </cell>
        </row>
        <row r="86">
          <cell r="G86">
            <v>435781.74000000005</v>
          </cell>
          <cell r="H86">
            <v>435781.74000000005</v>
          </cell>
          <cell r="I86">
            <v>489644.64000000007</v>
          </cell>
          <cell r="J86">
            <v>489644.64000000007</v>
          </cell>
        </row>
        <row r="87">
          <cell r="G87">
            <v>241355.26</v>
          </cell>
          <cell r="H87">
            <v>241355.26</v>
          </cell>
          <cell r="I87">
            <v>207512.36</v>
          </cell>
          <cell r="J87">
            <v>207512.36</v>
          </cell>
        </row>
        <row r="89">
          <cell r="G89">
            <v>508128.8</v>
          </cell>
          <cell r="I89">
            <v>508128.8</v>
          </cell>
        </row>
        <row r="91">
          <cell r="G91">
            <v>686348</v>
          </cell>
          <cell r="I91">
            <v>1186348</v>
          </cell>
        </row>
        <row r="97">
          <cell r="G97">
            <v>3599384</v>
          </cell>
          <cell r="H97">
            <v>3599384</v>
          </cell>
          <cell r="I97">
            <v>2477186.48</v>
          </cell>
          <cell r="J97">
            <v>2477186.48</v>
          </cell>
        </row>
        <row r="98">
          <cell r="G98">
            <v>82280</v>
          </cell>
          <cell r="H98">
            <v>82280</v>
          </cell>
          <cell r="I98">
            <v>44123.520000000019</v>
          </cell>
          <cell r="J98">
            <v>44123.520000000019</v>
          </cell>
        </row>
        <row r="104">
          <cell r="G104">
            <v>50000</v>
          </cell>
          <cell r="I104">
            <v>50000</v>
          </cell>
        </row>
        <row r="108">
          <cell r="G108">
            <v>10000</v>
          </cell>
          <cell r="I108">
            <v>10000</v>
          </cell>
        </row>
        <row r="110">
          <cell r="G110">
            <v>40000</v>
          </cell>
          <cell r="I110">
            <v>40000</v>
          </cell>
        </row>
        <row r="113">
          <cell r="G113">
            <v>10000</v>
          </cell>
          <cell r="I113">
            <v>10000</v>
          </cell>
        </row>
        <row r="116">
          <cell r="G116">
            <v>30000</v>
          </cell>
          <cell r="I116">
            <v>30000</v>
          </cell>
        </row>
        <row r="123">
          <cell r="G123">
            <v>9449.9</v>
          </cell>
          <cell r="H123">
            <v>9449.9</v>
          </cell>
          <cell r="I123">
            <v>9449.9</v>
          </cell>
          <cell r="J123">
            <v>9449.9</v>
          </cell>
        </row>
        <row r="125">
          <cell r="G125">
            <v>5385.11</v>
          </cell>
          <cell r="I125">
            <v>5385.11</v>
          </cell>
        </row>
        <row r="129">
          <cell r="G129">
            <v>750000</v>
          </cell>
          <cell r="I129">
            <v>750000</v>
          </cell>
        </row>
        <row r="131">
          <cell r="G131">
            <v>149677.79999999999</v>
          </cell>
          <cell r="H131">
            <v>149677.79999999999</v>
          </cell>
          <cell r="I131">
            <v>149677.79999999999</v>
          </cell>
          <cell r="J131">
            <v>149677.79999999999</v>
          </cell>
        </row>
        <row r="133">
          <cell r="G133">
            <v>4255644.5399999991</v>
          </cell>
          <cell r="I133">
            <v>7251744.5399999991</v>
          </cell>
        </row>
        <row r="135">
          <cell r="G135">
            <v>307921.68</v>
          </cell>
          <cell r="I135">
            <v>307921.68</v>
          </cell>
        </row>
        <row r="137">
          <cell r="G137">
            <v>1366652.15</v>
          </cell>
          <cell r="I137">
            <v>1366652.15</v>
          </cell>
        </row>
        <row r="139">
          <cell r="G139">
            <v>867463.5</v>
          </cell>
          <cell r="I139">
            <v>867463.5</v>
          </cell>
        </row>
        <row r="147">
          <cell r="G147">
            <v>85295.2</v>
          </cell>
          <cell r="I147">
            <v>85295.2</v>
          </cell>
        </row>
        <row r="153">
          <cell r="G153">
            <v>110000</v>
          </cell>
          <cell r="I153">
            <v>110000</v>
          </cell>
        </row>
        <row r="156">
          <cell r="G156">
            <v>198000</v>
          </cell>
          <cell r="I156">
            <v>200000</v>
          </cell>
        </row>
        <row r="161">
          <cell r="G161">
            <v>100000</v>
          </cell>
          <cell r="I161">
            <v>100000</v>
          </cell>
        </row>
        <row r="165">
          <cell r="G165">
            <v>44973</v>
          </cell>
          <cell r="H165">
            <v>44973</v>
          </cell>
          <cell r="I165">
            <v>46304</v>
          </cell>
          <cell r="J165">
            <v>46304</v>
          </cell>
        </row>
        <row r="172">
          <cell r="G172">
            <v>74350</v>
          </cell>
          <cell r="H172">
            <v>0</v>
          </cell>
          <cell r="I172">
            <v>74350</v>
          </cell>
          <cell r="J172">
            <v>0</v>
          </cell>
        </row>
        <row r="173">
          <cell r="G173">
            <v>425650</v>
          </cell>
          <cell r="I173">
            <v>425650</v>
          </cell>
        </row>
        <row r="178">
          <cell r="G178">
            <v>300000</v>
          </cell>
          <cell r="I178">
            <v>300000</v>
          </cell>
        </row>
        <row r="185">
          <cell r="G185">
            <v>0</v>
          </cell>
          <cell r="I185">
            <v>0</v>
          </cell>
        </row>
        <row r="192">
          <cell r="G192">
            <v>6748720</v>
          </cell>
          <cell r="I192">
            <v>6748720</v>
          </cell>
        </row>
        <row r="197">
          <cell r="G197">
            <v>64300</v>
          </cell>
          <cell r="H197">
            <v>64300</v>
          </cell>
          <cell r="I197">
            <v>66200</v>
          </cell>
          <cell r="J197">
            <v>66200</v>
          </cell>
        </row>
        <row r="199">
          <cell r="G199">
            <v>8583200</v>
          </cell>
          <cell r="H199">
            <v>8583200</v>
          </cell>
          <cell r="I199">
            <v>8583200</v>
          </cell>
          <cell r="J199">
            <v>8583200</v>
          </cell>
        </row>
        <row r="204">
          <cell r="G204">
            <v>344000</v>
          </cell>
          <cell r="H204">
            <v>344000</v>
          </cell>
          <cell r="I204">
            <v>358700</v>
          </cell>
          <cell r="J204">
            <v>358700</v>
          </cell>
        </row>
        <row r="206">
          <cell r="G206">
            <v>1690595.36</v>
          </cell>
          <cell r="H206">
            <v>1690595.36</v>
          </cell>
          <cell r="I206">
            <v>1690595.36</v>
          </cell>
          <cell r="J206">
            <v>1690595.36</v>
          </cell>
        </row>
        <row r="207">
          <cell r="G207">
            <v>201404.64</v>
          </cell>
          <cell r="H207">
            <v>201404.64</v>
          </cell>
          <cell r="I207">
            <v>257404.64</v>
          </cell>
          <cell r="J207">
            <v>257404.64</v>
          </cell>
        </row>
        <row r="220">
          <cell r="G220">
            <v>15600</v>
          </cell>
          <cell r="I220">
            <v>100000</v>
          </cell>
        </row>
        <row r="221">
          <cell r="G221">
            <v>1384400</v>
          </cell>
          <cell r="I221">
            <v>900000</v>
          </cell>
        </row>
        <row r="226">
          <cell r="G226">
            <v>263700</v>
          </cell>
          <cell r="I226">
            <v>263700</v>
          </cell>
        </row>
        <row r="245">
          <cell r="G245">
            <v>250000</v>
          </cell>
          <cell r="I245">
            <v>250000</v>
          </cell>
        </row>
        <row r="247">
          <cell r="G247">
            <v>8710980</v>
          </cell>
          <cell r="I247">
            <v>8710980</v>
          </cell>
        </row>
        <row r="249">
          <cell r="G249">
            <v>88102</v>
          </cell>
          <cell r="I249">
            <v>88102</v>
          </cell>
        </row>
        <row r="251">
          <cell r="G251">
            <v>193566</v>
          </cell>
          <cell r="I251">
            <v>193566</v>
          </cell>
        </row>
        <row r="253">
          <cell r="G253">
            <v>801224</v>
          </cell>
          <cell r="I253">
            <v>801224</v>
          </cell>
        </row>
        <row r="255">
          <cell r="G255">
            <v>210000</v>
          </cell>
          <cell r="I255">
            <v>210000</v>
          </cell>
        </row>
        <row r="263">
          <cell r="G263">
            <v>343000</v>
          </cell>
          <cell r="I263">
            <v>343000</v>
          </cell>
        </row>
        <row r="264">
          <cell r="G264">
            <v>210000</v>
          </cell>
          <cell r="I264">
            <v>210000</v>
          </cell>
        </row>
        <row r="267">
          <cell r="G267">
            <v>550000</v>
          </cell>
          <cell r="I267">
            <v>550000</v>
          </cell>
        </row>
        <row r="272">
          <cell r="G272">
            <v>17880651.780000001</v>
          </cell>
          <cell r="I272">
            <v>17880651.780000001</v>
          </cell>
        </row>
        <row r="275">
          <cell r="G275">
            <v>7130172.3600000003</v>
          </cell>
          <cell r="I275">
            <v>12411046.83</v>
          </cell>
        </row>
        <row r="280">
          <cell r="G280">
            <v>3000000</v>
          </cell>
          <cell r="I280">
            <v>3000000</v>
          </cell>
        </row>
        <row r="286">
          <cell r="G286">
            <v>400000</v>
          </cell>
          <cell r="I286">
            <v>400000</v>
          </cell>
        </row>
        <row r="291">
          <cell r="G291">
            <v>113000</v>
          </cell>
          <cell r="I291">
            <v>113000</v>
          </cell>
        </row>
        <row r="294">
          <cell r="G294">
            <v>29500</v>
          </cell>
          <cell r="I294">
            <v>29500</v>
          </cell>
        </row>
        <row r="297">
          <cell r="G297">
            <v>42000</v>
          </cell>
          <cell r="I297">
            <v>42000</v>
          </cell>
        </row>
        <row r="300">
          <cell r="G300">
            <v>150400</v>
          </cell>
          <cell r="I300">
            <v>150400</v>
          </cell>
        </row>
        <row r="306">
          <cell r="G306">
            <v>267600</v>
          </cell>
          <cell r="I306">
            <v>267600</v>
          </cell>
        </row>
        <row r="307">
          <cell r="G307">
            <v>1600</v>
          </cell>
          <cell r="I307">
            <v>1600</v>
          </cell>
        </row>
        <row r="318">
          <cell r="G318">
            <v>30000000</v>
          </cell>
          <cell r="I318">
            <v>44900000</v>
          </cell>
        </row>
        <row r="322">
          <cell r="G322">
            <v>0</v>
          </cell>
        </row>
        <row r="330">
          <cell r="G330">
            <v>25000</v>
          </cell>
          <cell r="I330">
            <v>25000</v>
          </cell>
        </row>
        <row r="331">
          <cell r="G331">
            <v>25000</v>
          </cell>
          <cell r="I331">
            <v>25000</v>
          </cell>
        </row>
        <row r="334">
          <cell r="G334">
            <v>100000</v>
          </cell>
          <cell r="I334">
            <v>100000</v>
          </cell>
        </row>
        <row r="338">
          <cell r="G338">
            <v>5132101.7300000004</v>
          </cell>
          <cell r="I338">
            <v>5132101.7300000004</v>
          </cell>
        </row>
        <row r="344">
          <cell r="G344">
            <v>110000</v>
          </cell>
          <cell r="I344">
            <v>110000</v>
          </cell>
        </row>
        <row r="354">
          <cell r="G354">
            <v>96000</v>
          </cell>
          <cell r="I354">
            <v>96000</v>
          </cell>
        </row>
        <row r="355">
          <cell r="G355">
            <v>4000</v>
          </cell>
          <cell r="I355">
            <v>4000</v>
          </cell>
        </row>
        <row r="362">
          <cell r="G362">
            <v>344319.66</v>
          </cell>
          <cell r="H362">
            <v>344319.66</v>
          </cell>
          <cell r="I362">
            <v>344319.66</v>
          </cell>
          <cell r="J362">
            <v>344319.66</v>
          </cell>
        </row>
        <row r="369">
          <cell r="G369">
            <v>9000000</v>
          </cell>
          <cell r="I369">
            <v>10000000</v>
          </cell>
        </row>
        <row r="371">
          <cell r="G371">
            <v>17476761.530000001</v>
          </cell>
          <cell r="H371">
            <v>17476761.530000001</v>
          </cell>
          <cell r="I371">
            <v>17476761.530000001</v>
          </cell>
          <cell r="J371">
            <v>17476761.530000001</v>
          </cell>
        </row>
        <row r="373">
          <cell r="G373">
            <v>429921200</v>
          </cell>
          <cell r="H373">
            <v>429921200</v>
          </cell>
          <cell r="I373">
            <v>431712400</v>
          </cell>
          <cell r="J373">
            <v>431712400</v>
          </cell>
        </row>
        <row r="375">
          <cell r="G375">
            <v>107286347.06999999</v>
          </cell>
          <cell r="I375">
            <v>204159622.69999999</v>
          </cell>
        </row>
        <row r="377">
          <cell r="G377">
            <v>2337065.5499999998</v>
          </cell>
          <cell r="I377">
            <v>2337065.5499999998</v>
          </cell>
        </row>
        <row r="379">
          <cell r="G379">
            <v>56762778.270000003</v>
          </cell>
          <cell r="I379">
            <v>56762778.270000003</v>
          </cell>
        </row>
        <row r="381">
          <cell r="G381">
            <v>50388775.950000003</v>
          </cell>
          <cell r="I381">
            <v>50388775.950000003</v>
          </cell>
        </row>
        <row r="383">
          <cell r="G383">
            <v>9959284.8300000001</v>
          </cell>
          <cell r="I383">
            <v>9959284.8300000001</v>
          </cell>
        </row>
        <row r="386">
          <cell r="G386">
            <v>100000</v>
          </cell>
          <cell r="I386">
            <v>100000</v>
          </cell>
        </row>
        <row r="399">
          <cell r="G399">
            <v>4500000</v>
          </cell>
          <cell r="I399">
            <v>5000000</v>
          </cell>
        </row>
        <row r="403">
          <cell r="G403">
            <v>510106900</v>
          </cell>
          <cell r="H403">
            <v>510106900</v>
          </cell>
          <cell r="I403">
            <v>514354700</v>
          </cell>
          <cell r="J403">
            <v>514354700</v>
          </cell>
        </row>
        <row r="407">
          <cell r="G407">
            <v>13701700</v>
          </cell>
          <cell r="I407">
            <v>13701700</v>
          </cell>
        </row>
        <row r="409">
          <cell r="G409">
            <v>57381503.32</v>
          </cell>
          <cell r="I409">
            <v>57381503.32</v>
          </cell>
        </row>
        <row r="411">
          <cell r="G411">
            <v>32531483.399999999</v>
          </cell>
          <cell r="I411">
            <v>32531483.399999999</v>
          </cell>
        </row>
        <row r="413">
          <cell r="G413">
            <v>850000</v>
          </cell>
          <cell r="I413">
            <v>850000</v>
          </cell>
        </row>
        <row r="418">
          <cell r="G418">
            <v>100000</v>
          </cell>
          <cell r="I418">
            <v>100000</v>
          </cell>
        </row>
        <row r="422">
          <cell r="G422">
            <v>2069200</v>
          </cell>
          <cell r="H422">
            <v>2069200</v>
          </cell>
          <cell r="I422">
            <v>2069200</v>
          </cell>
          <cell r="J422">
            <v>2069200</v>
          </cell>
        </row>
        <row r="424">
          <cell r="G424">
            <v>27336200</v>
          </cell>
          <cell r="H424">
            <v>27336200</v>
          </cell>
          <cell r="I424">
            <v>27336200</v>
          </cell>
          <cell r="J424">
            <v>27336200</v>
          </cell>
        </row>
        <row r="426">
          <cell r="G426">
            <v>3970000</v>
          </cell>
          <cell r="I426">
            <v>3970000</v>
          </cell>
        </row>
        <row r="432">
          <cell r="G432">
            <v>1300000</v>
          </cell>
          <cell r="I432">
            <v>1400000</v>
          </cell>
        </row>
        <row r="434">
          <cell r="G434">
            <v>2938975.31</v>
          </cell>
          <cell r="H434">
            <v>2938975.31</v>
          </cell>
          <cell r="I434">
            <v>2938975.31</v>
          </cell>
          <cell r="J434">
            <v>2938975.31</v>
          </cell>
        </row>
        <row r="436">
          <cell r="G436">
            <v>107287935.53</v>
          </cell>
          <cell r="I436">
            <v>107287935.53</v>
          </cell>
        </row>
        <row r="438">
          <cell r="G438">
            <v>7944057</v>
          </cell>
          <cell r="I438">
            <v>7944057</v>
          </cell>
        </row>
        <row r="440">
          <cell r="G440">
            <v>9251753.5399999991</v>
          </cell>
          <cell r="I440">
            <v>9251753.5399999991</v>
          </cell>
        </row>
        <row r="442">
          <cell r="G442">
            <v>6361356.1299999999</v>
          </cell>
          <cell r="I442">
            <v>6361356.1299999999</v>
          </cell>
        </row>
        <row r="444">
          <cell r="G444">
            <v>1674800.68</v>
          </cell>
          <cell r="I444">
            <v>1674800.68</v>
          </cell>
        </row>
        <row r="447">
          <cell r="G447">
            <v>300000</v>
          </cell>
          <cell r="I447">
            <v>300000</v>
          </cell>
        </row>
        <row r="453">
          <cell r="G453">
            <v>2122717</v>
          </cell>
          <cell r="H453">
            <v>2122717</v>
          </cell>
          <cell r="I453">
            <v>2122717</v>
          </cell>
          <cell r="J453">
            <v>2122717</v>
          </cell>
        </row>
        <row r="455">
          <cell r="G455">
            <v>712790.65</v>
          </cell>
          <cell r="I455">
            <v>712790.65</v>
          </cell>
        </row>
        <row r="457">
          <cell r="G457">
            <v>3700000</v>
          </cell>
          <cell r="I457">
            <v>3700000</v>
          </cell>
        </row>
        <row r="460">
          <cell r="G460">
            <v>100000</v>
          </cell>
          <cell r="I460">
            <v>100000</v>
          </cell>
        </row>
        <row r="464">
          <cell r="G464">
            <v>1209648.78</v>
          </cell>
          <cell r="I464">
            <v>1209648.78</v>
          </cell>
        </row>
        <row r="472">
          <cell r="G472">
            <v>290000</v>
          </cell>
          <cell r="I472">
            <v>290000</v>
          </cell>
        </row>
        <row r="474">
          <cell r="G474">
            <v>24300</v>
          </cell>
          <cell r="I474">
            <v>24300</v>
          </cell>
        </row>
        <row r="476">
          <cell r="G476">
            <v>2400000</v>
          </cell>
          <cell r="I476">
            <v>2400000</v>
          </cell>
        </row>
        <row r="478">
          <cell r="G478">
            <v>1000000</v>
          </cell>
          <cell r="H478">
            <v>0</v>
          </cell>
          <cell r="I478">
            <v>1000000</v>
          </cell>
        </row>
        <row r="480">
          <cell r="G480">
            <v>75700</v>
          </cell>
          <cell r="I480">
            <v>75700</v>
          </cell>
        </row>
        <row r="485">
          <cell r="G485">
            <v>717000</v>
          </cell>
          <cell r="I485">
            <v>717000</v>
          </cell>
        </row>
        <row r="487">
          <cell r="G487">
            <v>37805844.439999998</v>
          </cell>
          <cell r="I487">
            <v>37805844.439999998</v>
          </cell>
        </row>
        <row r="489">
          <cell r="G489">
            <v>435000</v>
          </cell>
          <cell r="I489">
            <v>435000</v>
          </cell>
        </row>
        <row r="491">
          <cell r="G491">
            <v>342903.05</v>
          </cell>
          <cell r="I491">
            <v>342903.05</v>
          </cell>
        </row>
        <row r="493">
          <cell r="G493">
            <v>1423940.11</v>
          </cell>
          <cell r="I493">
            <v>1423940.11</v>
          </cell>
        </row>
        <row r="498">
          <cell r="G498">
            <v>261000</v>
          </cell>
          <cell r="I498">
            <v>261000</v>
          </cell>
        </row>
        <row r="500">
          <cell r="G500">
            <v>16065856.800000001</v>
          </cell>
          <cell r="I500">
            <v>16065856.800000001</v>
          </cell>
        </row>
        <row r="502">
          <cell r="G502">
            <v>255800</v>
          </cell>
          <cell r="I502">
            <v>255800</v>
          </cell>
        </row>
        <row r="504">
          <cell r="G504">
            <v>431761.82</v>
          </cell>
          <cell r="I504">
            <v>431761.82</v>
          </cell>
        </row>
        <row r="506">
          <cell r="G506">
            <v>2334185.38</v>
          </cell>
          <cell r="I506">
            <v>2334185.38</v>
          </cell>
        </row>
        <row r="509">
          <cell r="G509">
            <v>122000</v>
          </cell>
          <cell r="I509">
            <v>122000</v>
          </cell>
        </row>
        <row r="511">
          <cell r="G511">
            <v>13357139</v>
          </cell>
          <cell r="I511">
            <v>13357139</v>
          </cell>
        </row>
        <row r="515">
          <cell r="G515">
            <v>1570125.33</v>
          </cell>
          <cell r="I515">
            <v>1570125.33</v>
          </cell>
        </row>
        <row r="517">
          <cell r="G517">
            <v>1622886.85</v>
          </cell>
          <cell r="I517">
            <v>1622886.85</v>
          </cell>
        </row>
        <row r="521">
          <cell r="G521">
            <v>500000</v>
          </cell>
          <cell r="I521">
            <v>500000</v>
          </cell>
        </row>
        <row r="523">
          <cell r="G523">
            <v>8297190</v>
          </cell>
          <cell r="I523">
            <v>8297190</v>
          </cell>
        </row>
        <row r="525">
          <cell r="G525">
            <v>70000</v>
          </cell>
          <cell r="I525">
            <v>70000</v>
          </cell>
        </row>
        <row r="527">
          <cell r="G527">
            <v>220500</v>
          </cell>
          <cell r="I527">
            <v>220500</v>
          </cell>
        </row>
        <row r="529">
          <cell r="G529">
            <v>949310</v>
          </cell>
          <cell r="I529">
            <v>949310</v>
          </cell>
        </row>
        <row r="536">
          <cell r="G536">
            <v>2054000</v>
          </cell>
          <cell r="H536">
            <v>2054000</v>
          </cell>
          <cell r="I536">
            <v>2026600</v>
          </cell>
          <cell r="J536">
            <v>2026600</v>
          </cell>
        </row>
        <row r="538">
          <cell r="G538">
            <v>35200</v>
          </cell>
          <cell r="H538">
            <v>35200</v>
          </cell>
          <cell r="I538">
            <v>36200</v>
          </cell>
          <cell r="J538">
            <v>36200</v>
          </cell>
        </row>
        <row r="540">
          <cell r="G540">
            <v>628100</v>
          </cell>
          <cell r="H540">
            <v>628100</v>
          </cell>
          <cell r="I540">
            <v>628100</v>
          </cell>
          <cell r="J540">
            <v>628100</v>
          </cell>
        </row>
        <row r="546">
          <cell r="G546">
            <v>234194</v>
          </cell>
          <cell r="H546">
            <v>234194</v>
          </cell>
          <cell r="I546">
            <v>234194</v>
          </cell>
          <cell r="J546">
            <v>234194</v>
          </cell>
        </row>
        <row r="547">
          <cell r="G547">
            <v>351306</v>
          </cell>
          <cell r="H547">
            <v>351306</v>
          </cell>
          <cell r="I547">
            <v>351306</v>
          </cell>
          <cell r="J547">
            <v>351306</v>
          </cell>
        </row>
        <row r="549">
          <cell r="G549">
            <v>23418700</v>
          </cell>
          <cell r="H549">
            <v>23418700</v>
          </cell>
          <cell r="I549">
            <v>23418700</v>
          </cell>
          <cell r="J549">
            <v>23418700</v>
          </cell>
        </row>
        <row r="554">
          <cell r="G554">
            <v>32298700</v>
          </cell>
          <cell r="H554">
            <v>32298700</v>
          </cell>
          <cell r="I554">
            <v>31226100</v>
          </cell>
          <cell r="J554">
            <v>31226100</v>
          </cell>
        </row>
        <row r="557">
          <cell r="G557">
            <v>59000</v>
          </cell>
          <cell r="H557">
            <v>59000</v>
          </cell>
          <cell r="I557">
            <v>78600</v>
          </cell>
          <cell r="J557">
            <v>78600</v>
          </cell>
        </row>
        <row r="559">
          <cell r="G559">
            <v>6182116.1599999992</v>
          </cell>
          <cell r="H559">
            <v>6182116.1599999992</v>
          </cell>
          <cell r="I559">
            <v>6182116.1599999992</v>
          </cell>
          <cell r="J559">
            <v>6182116.1599999992</v>
          </cell>
        </row>
        <row r="560">
          <cell r="G560">
            <v>439883.83999999997</v>
          </cell>
          <cell r="H560">
            <v>439883.83999999997</v>
          </cell>
          <cell r="I560">
            <v>635883.84</v>
          </cell>
          <cell r="J560">
            <v>635883.84</v>
          </cell>
        </row>
        <row r="576">
          <cell r="G576">
            <v>25000</v>
          </cell>
          <cell r="I576">
            <v>25000</v>
          </cell>
        </row>
        <row r="577">
          <cell r="G577">
            <v>15000</v>
          </cell>
          <cell r="I577">
            <v>15000</v>
          </cell>
        </row>
        <row r="580">
          <cell r="G580">
            <v>70000</v>
          </cell>
          <cell r="I580">
            <v>70000</v>
          </cell>
        </row>
        <row r="584">
          <cell r="G584">
            <v>3408265.06</v>
          </cell>
          <cell r="I584">
            <v>3408265.06</v>
          </cell>
        </row>
        <row r="600">
          <cell r="G600">
            <v>56000</v>
          </cell>
          <cell r="I600">
            <v>56000</v>
          </cell>
        </row>
        <row r="604">
          <cell r="G604">
            <v>76771.77</v>
          </cell>
          <cell r="I604">
            <v>76771.77</v>
          </cell>
        </row>
        <row r="605">
          <cell r="G605">
            <v>61.07</v>
          </cell>
          <cell r="I605">
            <v>61.07</v>
          </cell>
        </row>
        <row r="612">
          <cell r="G612">
            <v>1571000</v>
          </cell>
          <cell r="I612">
            <v>1771000</v>
          </cell>
        </row>
        <row r="614">
          <cell r="G614">
            <v>2782004.53</v>
          </cell>
          <cell r="H614">
            <v>2782004.53</v>
          </cell>
          <cell r="I614">
            <v>2782004.53</v>
          </cell>
          <cell r="J614">
            <v>2782004.53</v>
          </cell>
        </row>
        <row r="616">
          <cell r="G616">
            <v>85390534.349999994</v>
          </cell>
          <cell r="I616">
            <v>85390534.349999994</v>
          </cell>
        </row>
        <row r="618">
          <cell r="G618">
            <v>5954600</v>
          </cell>
          <cell r="I618">
            <v>5954600</v>
          </cell>
        </row>
        <row r="620">
          <cell r="G620">
            <v>2645900</v>
          </cell>
          <cell r="I620">
            <v>2645900</v>
          </cell>
        </row>
        <row r="622">
          <cell r="G622">
            <v>3262327.5</v>
          </cell>
          <cell r="I622">
            <v>3262327.5</v>
          </cell>
        </row>
        <row r="624">
          <cell r="G624">
            <v>1585349.52</v>
          </cell>
          <cell r="I624">
            <v>1585349.52</v>
          </cell>
        </row>
        <row r="633">
          <cell r="G633">
            <v>153000</v>
          </cell>
          <cell r="I633">
            <v>153000</v>
          </cell>
        </row>
        <row r="640">
          <cell r="G640">
            <v>100400</v>
          </cell>
          <cell r="I640">
            <v>100400</v>
          </cell>
        </row>
        <row r="642">
          <cell r="G642">
            <v>577700</v>
          </cell>
          <cell r="I642">
            <v>577700</v>
          </cell>
        </row>
        <row r="647">
          <cell r="G647">
            <v>800000</v>
          </cell>
          <cell r="I647">
            <v>800000</v>
          </cell>
        </row>
        <row r="649">
          <cell r="G649">
            <v>365245</v>
          </cell>
          <cell r="H649">
            <v>365245</v>
          </cell>
          <cell r="I649">
            <v>365245</v>
          </cell>
          <cell r="J649">
            <v>365245</v>
          </cell>
        </row>
        <row r="651">
          <cell r="G651">
            <v>52937405.950000003</v>
          </cell>
          <cell r="I651">
            <v>52937405.950000003</v>
          </cell>
        </row>
        <row r="653">
          <cell r="G653">
            <v>4908800</v>
          </cell>
          <cell r="I653">
            <v>4908800</v>
          </cell>
        </row>
        <row r="655">
          <cell r="G655">
            <v>4380200</v>
          </cell>
          <cell r="I655">
            <v>4380200</v>
          </cell>
        </row>
        <row r="657">
          <cell r="G657">
            <v>3233703.04</v>
          </cell>
          <cell r="I657">
            <v>3233703.04</v>
          </cell>
        </row>
        <row r="659">
          <cell r="G659">
            <v>36108.129999999997</v>
          </cell>
          <cell r="H659">
            <v>36108.129999999997</v>
          </cell>
          <cell r="I659">
            <v>36108.129999999997</v>
          </cell>
          <cell r="J659">
            <v>36108.129999999997</v>
          </cell>
        </row>
        <row r="663">
          <cell r="G663">
            <v>208138.05</v>
          </cell>
          <cell r="I663">
            <v>208138.05</v>
          </cell>
        </row>
        <row r="672">
          <cell r="G672">
            <v>1143000</v>
          </cell>
          <cell r="I672">
            <v>1343000</v>
          </cell>
        </row>
        <row r="674">
          <cell r="G674">
            <v>648721</v>
          </cell>
          <cell r="H674">
            <v>648721</v>
          </cell>
          <cell r="I674">
            <v>648721</v>
          </cell>
          <cell r="J674">
            <v>648721</v>
          </cell>
        </row>
        <row r="676">
          <cell r="G676">
            <v>67649054.689999998</v>
          </cell>
          <cell r="I676">
            <v>67649054.689999998</v>
          </cell>
        </row>
        <row r="678">
          <cell r="G678">
            <v>7605700</v>
          </cell>
          <cell r="I678">
            <v>7605700</v>
          </cell>
        </row>
        <row r="680">
          <cell r="G680">
            <v>6989600</v>
          </cell>
          <cell r="I680">
            <v>6989600</v>
          </cell>
        </row>
        <row r="682">
          <cell r="G682">
            <v>8117239</v>
          </cell>
          <cell r="I682">
            <v>8117239</v>
          </cell>
        </row>
        <row r="684">
          <cell r="G684">
            <v>144000</v>
          </cell>
          <cell r="I684">
            <v>144000</v>
          </cell>
        </row>
        <row r="686">
          <cell r="G686">
            <v>369679.31</v>
          </cell>
          <cell r="I686">
            <v>369679.31</v>
          </cell>
        </row>
        <row r="689">
          <cell r="G689">
            <v>310000</v>
          </cell>
          <cell r="I689">
            <v>310000</v>
          </cell>
        </row>
        <row r="695">
          <cell r="G695">
            <v>250000</v>
          </cell>
          <cell r="I695">
            <v>250000</v>
          </cell>
        </row>
        <row r="697">
          <cell r="G697">
            <v>13026360</v>
          </cell>
          <cell r="I697">
            <v>13026360</v>
          </cell>
        </row>
        <row r="699">
          <cell r="G699">
            <v>862400</v>
          </cell>
          <cell r="I699">
            <v>862400</v>
          </cell>
        </row>
        <row r="701">
          <cell r="G701">
            <v>1016900</v>
          </cell>
          <cell r="I701">
            <v>1016900</v>
          </cell>
        </row>
        <row r="703">
          <cell r="G703">
            <v>735040</v>
          </cell>
          <cell r="I703">
            <v>735040</v>
          </cell>
        </row>
        <row r="709">
          <cell r="G709">
            <v>72000</v>
          </cell>
          <cell r="I709">
            <v>72000</v>
          </cell>
        </row>
        <row r="713">
          <cell r="G713">
            <v>9000</v>
          </cell>
          <cell r="I713">
            <v>9000</v>
          </cell>
        </row>
        <row r="717">
          <cell r="G717">
            <v>350000</v>
          </cell>
          <cell r="I717">
            <v>350000</v>
          </cell>
        </row>
        <row r="719">
          <cell r="G719">
            <v>15924918</v>
          </cell>
          <cell r="I719">
            <v>15924918</v>
          </cell>
        </row>
        <row r="721">
          <cell r="G721">
            <v>297200</v>
          </cell>
          <cell r="I721">
            <v>297200</v>
          </cell>
        </row>
        <row r="723">
          <cell r="G723">
            <v>300000</v>
          </cell>
          <cell r="I723">
            <v>300000</v>
          </cell>
        </row>
        <row r="725">
          <cell r="G725">
            <v>1022582</v>
          </cell>
          <cell r="I725">
            <v>1022582</v>
          </cell>
        </row>
        <row r="731">
          <cell r="G731">
            <v>411000</v>
          </cell>
          <cell r="I731">
            <v>411000</v>
          </cell>
        </row>
        <row r="733">
          <cell r="G733">
            <v>17273686</v>
          </cell>
          <cell r="I733">
            <v>17273686</v>
          </cell>
        </row>
        <row r="735">
          <cell r="G735">
            <v>1224900</v>
          </cell>
          <cell r="I735">
            <v>1224900</v>
          </cell>
        </row>
        <row r="737">
          <cell r="G737">
            <v>487700</v>
          </cell>
          <cell r="I737">
            <v>487700</v>
          </cell>
        </row>
        <row r="739">
          <cell r="G739">
            <v>5404214</v>
          </cell>
          <cell r="I739">
            <v>5404214</v>
          </cell>
        </row>
        <row r="758">
          <cell r="G758">
            <v>24700</v>
          </cell>
          <cell r="I758">
            <v>24700</v>
          </cell>
        </row>
        <row r="759">
          <cell r="G759">
            <v>100000</v>
          </cell>
          <cell r="I759">
            <v>100000</v>
          </cell>
        </row>
        <row r="762">
          <cell r="G762">
            <v>250123.55</v>
          </cell>
          <cell r="I762">
            <v>250900.32</v>
          </cell>
        </row>
        <row r="766">
          <cell r="G766">
            <v>13893787.74</v>
          </cell>
          <cell r="I766">
            <v>13893010.970000001</v>
          </cell>
        </row>
        <row r="777">
          <cell r="G777">
            <v>286900</v>
          </cell>
          <cell r="I777">
            <v>286900</v>
          </cell>
        </row>
        <row r="780">
          <cell r="G780">
            <v>15500</v>
          </cell>
          <cell r="I780">
            <v>15500</v>
          </cell>
        </row>
        <row r="784">
          <cell r="G784">
            <v>217901.14</v>
          </cell>
          <cell r="I784">
            <v>217901.14</v>
          </cell>
        </row>
        <row r="785">
          <cell r="G785">
            <v>0</v>
          </cell>
        </row>
        <row r="789">
          <cell r="G789">
            <v>500000</v>
          </cell>
          <cell r="I789">
            <v>750000</v>
          </cell>
        </row>
        <row r="791">
          <cell r="G791">
            <v>1357464.83</v>
          </cell>
          <cell r="H791">
            <v>1357464.83</v>
          </cell>
          <cell r="I791">
            <v>1357464.83</v>
          </cell>
          <cell r="J791">
            <v>1357464.83</v>
          </cell>
        </row>
        <row r="793">
          <cell r="G793">
            <v>30542284.659999996</v>
          </cell>
          <cell r="I793">
            <v>30542284.659999996</v>
          </cell>
        </row>
        <row r="795">
          <cell r="G795">
            <v>1878024.85</v>
          </cell>
          <cell r="I795">
            <v>1878024.85</v>
          </cell>
        </row>
        <row r="797">
          <cell r="G797">
            <v>4453547.4400000004</v>
          </cell>
          <cell r="I797">
            <v>4453547.4400000004</v>
          </cell>
        </row>
        <row r="799">
          <cell r="G799">
            <v>5845917.4900000002</v>
          </cell>
          <cell r="I799">
            <v>5845917.4900000002</v>
          </cell>
        </row>
        <row r="801">
          <cell r="G801">
            <v>773563.16</v>
          </cell>
          <cell r="I801">
            <v>773563.16</v>
          </cell>
        </row>
        <row r="807">
          <cell r="G807">
            <v>200000</v>
          </cell>
          <cell r="H807">
            <v>0</v>
          </cell>
          <cell r="I807">
            <v>200000</v>
          </cell>
          <cell r="J807">
            <v>0</v>
          </cell>
        </row>
        <row r="809">
          <cell r="G809">
            <v>7415287.8499999996</v>
          </cell>
          <cell r="H809">
            <v>0</v>
          </cell>
          <cell r="I809">
            <v>7705115.6799999997</v>
          </cell>
          <cell r="J809">
            <v>0</v>
          </cell>
        </row>
        <row r="810">
          <cell r="G810">
            <v>303836</v>
          </cell>
          <cell r="H810">
            <v>0</v>
          </cell>
          <cell r="I810">
            <v>303836</v>
          </cell>
        </row>
        <row r="811">
          <cell r="G811">
            <v>125000</v>
          </cell>
          <cell r="I811">
            <v>125000</v>
          </cell>
        </row>
        <row r="817">
          <cell r="G817">
            <v>600000</v>
          </cell>
          <cell r="I817">
            <v>600000</v>
          </cell>
        </row>
        <row r="820">
          <cell r="G820">
            <v>150000</v>
          </cell>
          <cell r="I820">
            <v>150000</v>
          </cell>
        </row>
        <row r="823">
          <cell r="G823">
            <v>104400</v>
          </cell>
          <cell r="I823">
            <v>104400</v>
          </cell>
        </row>
        <row r="830">
          <cell r="G830">
            <v>10345720</v>
          </cell>
          <cell r="H830">
            <v>10345720</v>
          </cell>
          <cell r="I830">
            <v>10894562.5</v>
          </cell>
          <cell r="J830">
            <v>10894562.5</v>
          </cell>
        </row>
        <row r="832">
          <cell r="G832">
            <v>18920</v>
          </cell>
          <cell r="H832">
            <v>18920</v>
          </cell>
          <cell r="I832">
            <v>19480</v>
          </cell>
          <cell r="J832">
            <v>19480</v>
          </cell>
        </row>
        <row r="840">
          <cell r="G840">
            <v>10000000</v>
          </cell>
          <cell r="I840">
            <v>10000000</v>
          </cell>
        </row>
        <row r="843">
          <cell r="G843">
            <v>300000</v>
          </cell>
        </row>
        <row r="853">
          <cell r="I853">
            <v>1046410</v>
          </cell>
        </row>
        <row r="858">
          <cell r="G858">
            <v>105075000</v>
          </cell>
          <cell r="I858">
            <v>110000000</v>
          </cell>
        </row>
        <row r="860">
          <cell r="G860">
            <v>6079620</v>
          </cell>
          <cell r="I860">
            <v>11079620</v>
          </cell>
        </row>
        <row r="862">
          <cell r="G862">
            <v>0</v>
          </cell>
          <cell r="I862">
            <v>184660</v>
          </cell>
        </row>
        <row r="868">
          <cell r="G868">
            <v>3845000</v>
          </cell>
          <cell r="I868">
            <v>3845000</v>
          </cell>
        </row>
        <row r="874">
          <cell r="G874">
            <v>104100</v>
          </cell>
          <cell r="H874">
            <v>104100</v>
          </cell>
          <cell r="I874">
            <v>107100</v>
          </cell>
          <cell r="J874">
            <v>107100</v>
          </cell>
        </row>
        <row r="881">
          <cell r="G881">
            <v>500000</v>
          </cell>
          <cell r="I881">
            <v>1000000</v>
          </cell>
        </row>
        <row r="884">
          <cell r="G884">
            <v>3000000</v>
          </cell>
          <cell r="I884">
            <v>6524000</v>
          </cell>
        </row>
        <row r="886">
          <cell r="G886">
            <v>100000</v>
          </cell>
          <cell r="I886">
            <v>100000</v>
          </cell>
        </row>
        <row r="892">
          <cell r="G892">
            <v>22500</v>
          </cell>
          <cell r="I892">
            <v>22500</v>
          </cell>
        </row>
        <row r="894">
          <cell r="G894">
            <v>200000</v>
          </cell>
          <cell r="I894">
            <v>200000</v>
          </cell>
        </row>
        <row r="899">
          <cell r="G899">
            <v>5000000</v>
          </cell>
          <cell r="I899">
            <v>5000000</v>
          </cell>
        </row>
        <row r="905">
          <cell r="G905">
            <v>2399266.88</v>
          </cell>
          <cell r="I905">
            <v>3500000</v>
          </cell>
        </row>
        <row r="908">
          <cell r="I908">
            <v>1000000</v>
          </cell>
        </row>
        <row r="918">
          <cell r="G918">
            <v>9784812</v>
          </cell>
          <cell r="I918">
            <v>10123377</v>
          </cell>
        </row>
        <row r="920">
          <cell r="G920">
            <v>2043511.46</v>
          </cell>
          <cell r="I920">
            <v>4359913</v>
          </cell>
        </row>
        <row r="922">
          <cell r="G922">
            <v>0</v>
          </cell>
          <cell r="I922">
            <v>775600</v>
          </cell>
        </row>
        <row r="925">
          <cell r="G925">
            <v>700000</v>
          </cell>
          <cell r="I925">
            <v>700000</v>
          </cell>
        </row>
        <row r="929">
          <cell r="G929">
            <v>9302617.8100000005</v>
          </cell>
          <cell r="I929">
            <v>10206500</v>
          </cell>
        </row>
        <row r="936">
          <cell r="G936">
            <v>550000</v>
          </cell>
        </row>
        <row r="941">
          <cell r="G941">
            <v>3043989</v>
          </cell>
          <cell r="H941">
            <v>0</v>
          </cell>
          <cell r="I941">
            <v>3043989</v>
          </cell>
        </row>
        <row r="943">
          <cell r="G943">
            <v>333801.87</v>
          </cell>
          <cell r="I943">
            <v>333801.87</v>
          </cell>
        </row>
        <row r="945">
          <cell r="G945">
            <v>113103.13</v>
          </cell>
          <cell r="I945">
            <v>113103.13</v>
          </cell>
        </row>
        <row r="947">
          <cell r="G947">
            <v>574920</v>
          </cell>
          <cell r="I947">
            <v>574920</v>
          </cell>
        </row>
        <row r="949">
          <cell r="G949">
            <v>10300000</v>
          </cell>
        </row>
        <row r="952">
          <cell r="G952">
            <v>364000</v>
          </cell>
          <cell r="I952">
            <v>364000</v>
          </cell>
        </row>
        <row r="955">
          <cell r="G955">
            <v>100000</v>
          </cell>
          <cell r="I955">
            <v>100000</v>
          </cell>
        </row>
        <row r="959">
          <cell r="G959">
            <v>4697295.8100000005</v>
          </cell>
          <cell r="I959">
            <v>3475900</v>
          </cell>
        </row>
        <row r="970">
          <cell r="G970">
            <v>24363285.039999999</v>
          </cell>
          <cell r="H970">
            <v>10417166.960000001</v>
          </cell>
          <cell r="I970">
            <v>7715898.3600000003</v>
          </cell>
          <cell r="J970">
            <v>0</v>
          </cell>
        </row>
        <row r="984">
          <cell r="G984">
            <v>400000</v>
          </cell>
          <cell r="I984">
            <v>400000</v>
          </cell>
        </row>
        <row r="986">
          <cell r="G986">
            <v>21672500.140000001</v>
          </cell>
          <cell r="I986">
            <v>22570555.740000002</v>
          </cell>
        </row>
        <row r="987">
          <cell r="G987">
            <v>2539589.5</v>
          </cell>
          <cell r="I987">
            <v>3306370</v>
          </cell>
        </row>
        <row r="988">
          <cell r="G988">
            <v>1555594</v>
          </cell>
          <cell r="I988">
            <v>1555594</v>
          </cell>
        </row>
        <row r="1007">
          <cell r="G1007">
            <v>143563700</v>
          </cell>
          <cell r="H1007">
            <v>112753100</v>
          </cell>
          <cell r="I1007">
            <v>146292300</v>
          </cell>
          <cell r="J1007">
            <v>112477800</v>
          </cell>
        </row>
        <row r="1015">
          <cell r="G1015">
            <v>21817800</v>
          </cell>
          <cell r="H1015">
            <v>21817800</v>
          </cell>
        </row>
        <row r="1021">
          <cell r="G1021">
            <v>110763886.27</v>
          </cell>
          <cell r="I1021">
            <v>0</v>
          </cell>
        </row>
        <row r="1026">
          <cell r="G1026">
            <v>645044100</v>
          </cell>
          <cell r="H1026">
            <v>569448000</v>
          </cell>
          <cell r="I1026">
            <v>0</v>
          </cell>
          <cell r="J1026">
            <v>0</v>
          </cell>
        </row>
        <row r="1033">
          <cell r="G1033">
            <v>1484000</v>
          </cell>
          <cell r="I1033">
            <v>1500000</v>
          </cell>
        </row>
        <row r="1040">
          <cell r="G1040">
            <v>406200</v>
          </cell>
          <cell r="H1040">
            <v>406200</v>
          </cell>
          <cell r="I1040">
            <v>406200</v>
          </cell>
          <cell r="J1040">
            <v>406200</v>
          </cell>
        </row>
        <row r="1046">
          <cell r="G1046">
            <v>413528</v>
          </cell>
          <cell r="I1046">
            <v>440431</v>
          </cell>
        </row>
        <row r="1055">
          <cell r="G1055">
            <v>80000</v>
          </cell>
          <cell r="I1055">
            <v>60000</v>
          </cell>
        </row>
        <row r="1058">
          <cell r="G1058">
            <v>135000</v>
          </cell>
          <cell r="I1058">
            <v>123150</v>
          </cell>
        </row>
        <row r="1062">
          <cell r="G1062">
            <v>2212278.12</v>
          </cell>
          <cell r="I1062">
            <v>2212278.12</v>
          </cell>
        </row>
        <row r="1064">
          <cell r="G1064">
            <v>190000</v>
          </cell>
          <cell r="I1064">
            <v>190000</v>
          </cell>
        </row>
        <row r="1066">
          <cell r="G1066">
            <v>1723002.4</v>
          </cell>
          <cell r="I1066">
            <v>1723002.4</v>
          </cell>
        </row>
        <row r="1068">
          <cell r="G1068">
            <v>270000</v>
          </cell>
          <cell r="I1068">
            <v>270000</v>
          </cell>
        </row>
        <row r="1069">
          <cell r="G1069">
            <v>100000</v>
          </cell>
          <cell r="I1069">
            <v>100000</v>
          </cell>
        </row>
        <row r="1071">
          <cell r="G1071">
            <v>4675374.66</v>
          </cell>
          <cell r="I1071">
            <v>4675374.66</v>
          </cell>
        </row>
        <row r="1082">
          <cell r="G1082">
            <v>255000</v>
          </cell>
          <cell r="I1082">
            <v>250000</v>
          </cell>
        </row>
        <row r="1085">
          <cell r="I1085">
            <v>50000</v>
          </cell>
        </row>
        <row r="1088">
          <cell r="G1088">
            <v>72000</v>
          </cell>
          <cell r="I1088">
            <v>72000</v>
          </cell>
        </row>
        <row r="1092">
          <cell r="G1092">
            <v>138150</v>
          </cell>
          <cell r="I1092">
            <v>125000</v>
          </cell>
        </row>
        <row r="1093">
          <cell r="G1093">
            <v>3000</v>
          </cell>
          <cell r="I1093">
            <v>3000</v>
          </cell>
        </row>
        <row r="1105">
          <cell r="G1105">
            <v>35000</v>
          </cell>
          <cell r="I1105">
            <v>0</v>
          </cell>
        </row>
        <row r="1106">
          <cell r="G1106">
            <v>15000</v>
          </cell>
          <cell r="I1106">
            <v>0</v>
          </cell>
        </row>
        <row r="1108">
          <cell r="G1108">
            <v>35000</v>
          </cell>
          <cell r="I1108">
            <v>0</v>
          </cell>
        </row>
        <row r="1109">
          <cell r="G1109">
            <v>15000</v>
          </cell>
          <cell r="I1109">
            <v>0</v>
          </cell>
        </row>
        <row r="1116">
          <cell r="G1116">
            <v>50000</v>
          </cell>
          <cell r="I1116">
            <v>50000</v>
          </cell>
        </row>
        <row r="1120">
          <cell r="G1120">
            <v>1232612.7000000002</v>
          </cell>
          <cell r="I1120">
            <v>1232612.7000000002</v>
          </cell>
        </row>
        <row r="1122">
          <cell r="G1122">
            <v>1196043.2500000002</v>
          </cell>
          <cell r="I1122">
            <v>1196043.2500000002</v>
          </cell>
        </row>
        <row r="1134">
          <cell r="G1134">
            <v>105000</v>
          </cell>
          <cell r="I1134">
            <v>0</v>
          </cell>
        </row>
        <row r="1141">
          <cell r="G1141">
            <v>68000</v>
          </cell>
          <cell r="I1141">
            <v>25000</v>
          </cell>
        </row>
        <row r="1142">
          <cell r="G1142">
            <v>4900</v>
          </cell>
          <cell r="I1142">
            <v>4900</v>
          </cell>
        </row>
        <row r="1150">
          <cell r="G1150">
            <v>9051665.1199999992</v>
          </cell>
          <cell r="I1150">
            <v>9051665.1199999992</v>
          </cell>
        </row>
        <row r="1159">
          <cell r="G1159">
            <v>0</v>
          </cell>
          <cell r="I1159">
            <v>0</v>
          </cell>
        </row>
        <row r="1160">
          <cell r="G1160">
            <v>84000</v>
          </cell>
          <cell r="I1160">
            <v>84000</v>
          </cell>
        </row>
        <row r="1163">
          <cell r="G1163">
            <v>378400</v>
          </cell>
          <cell r="I1163">
            <v>378400</v>
          </cell>
        </row>
        <row r="1169">
          <cell r="G1169">
            <v>200000</v>
          </cell>
          <cell r="I1169">
            <v>200000</v>
          </cell>
        </row>
        <row r="1173">
          <cell r="G1173">
            <v>600000</v>
          </cell>
          <cell r="I1173">
            <v>600000</v>
          </cell>
        </row>
        <row r="1176">
          <cell r="G1176">
            <v>4590000</v>
          </cell>
          <cell r="I1176">
            <v>4590000</v>
          </cell>
        </row>
        <row r="1179">
          <cell r="G1179">
            <v>1200000</v>
          </cell>
          <cell r="H1179">
            <v>0</v>
          </cell>
          <cell r="I1179">
            <v>1200000</v>
          </cell>
          <cell r="J1179">
            <v>0</v>
          </cell>
        </row>
        <row r="1180">
          <cell r="G1180">
            <v>315000</v>
          </cell>
          <cell r="I1180">
            <v>315000</v>
          </cell>
        </row>
        <row r="1185">
          <cell r="G1185">
            <v>645243</v>
          </cell>
          <cell r="I1185">
            <v>645243</v>
          </cell>
        </row>
        <row r="1188">
          <cell r="G1188">
            <v>30000</v>
          </cell>
          <cell r="I1188">
            <v>30000</v>
          </cell>
        </row>
        <row r="1192">
          <cell r="G1192">
            <v>197600</v>
          </cell>
          <cell r="I1192">
            <v>197600</v>
          </cell>
        </row>
        <row r="1193">
          <cell r="G1193">
            <v>3500</v>
          </cell>
          <cell r="I1193">
            <v>3500</v>
          </cell>
        </row>
        <row r="1205">
          <cell r="G1205">
            <v>573836.29</v>
          </cell>
          <cell r="I1205">
            <v>573836.29</v>
          </cell>
        </row>
        <row r="1208">
          <cell r="G1208">
            <v>570728</v>
          </cell>
          <cell r="I1208">
            <v>570728</v>
          </cell>
        </row>
        <row r="1210">
          <cell r="G1210">
            <v>19119046.699999999</v>
          </cell>
          <cell r="I1210">
            <v>19118206.699999999</v>
          </cell>
        </row>
        <row r="1211">
          <cell r="G1211">
            <v>2179570.7000000002</v>
          </cell>
          <cell r="I1211">
            <v>2180410.7000000002</v>
          </cell>
        </row>
        <row r="1212">
          <cell r="G1212">
            <v>13361.3</v>
          </cell>
          <cell r="I1212">
            <v>13361.3</v>
          </cell>
        </row>
        <row r="1224">
          <cell r="G1224">
            <v>11982778.050000001</v>
          </cell>
          <cell r="H1224">
            <v>11982778.050000001</v>
          </cell>
          <cell r="I1224">
            <v>11982778.050000001</v>
          </cell>
          <cell r="J1224">
            <v>11982778.050000001</v>
          </cell>
        </row>
        <row r="1226">
          <cell r="G1226">
            <v>1800000</v>
          </cell>
          <cell r="I1226">
            <v>1800000</v>
          </cell>
        </row>
        <row r="1228">
          <cell r="G1228">
            <v>13400000</v>
          </cell>
          <cell r="I1228">
            <v>13400000</v>
          </cell>
        </row>
        <row r="1231">
          <cell r="G1231">
            <v>0</v>
          </cell>
        </row>
        <row r="1237">
          <cell r="G1237">
            <v>9258222.6600000001</v>
          </cell>
          <cell r="I1237">
            <v>6828222.6600000001</v>
          </cell>
        </row>
        <row r="1244">
          <cell r="G1244">
            <v>4850100</v>
          </cell>
          <cell r="H1244">
            <v>4850100</v>
          </cell>
          <cell r="I1244">
            <v>2425000</v>
          </cell>
          <cell r="J1244">
            <v>2425000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2"/>
  <sheetViews>
    <sheetView tabSelected="1" topLeftCell="A772" workbookViewId="0">
      <selection activeCell="I794" sqref="I794"/>
    </sheetView>
  </sheetViews>
  <sheetFormatPr defaultRowHeight="15" x14ac:dyDescent="0.25"/>
  <cols>
    <col min="1" max="1" width="38.7109375" style="1" customWidth="1"/>
    <col min="2" max="2" width="6.28515625" style="1" customWidth="1"/>
    <col min="3" max="3" width="6.5703125" style="1" customWidth="1"/>
    <col min="4" max="4" width="11.28515625" style="1" customWidth="1"/>
    <col min="5" max="5" width="7" style="1" customWidth="1"/>
    <col min="6" max="6" width="16.28515625" style="37" customWidth="1"/>
    <col min="7" max="7" width="16.140625" style="37" customWidth="1"/>
    <col min="8" max="8" width="16.42578125" style="37" customWidth="1"/>
    <col min="9" max="9" width="16.140625" style="37" customWidth="1"/>
    <col min="11" max="11" width="15.7109375" bestFit="1" customWidth="1"/>
  </cols>
  <sheetData>
    <row r="1" spans="1:9" x14ac:dyDescent="0.25">
      <c r="A1" s="51" t="s">
        <v>686</v>
      </c>
      <c r="B1" s="51"/>
      <c r="C1" s="51"/>
      <c r="D1" s="51"/>
      <c r="E1" s="51"/>
      <c r="F1" s="51"/>
      <c r="G1" s="51"/>
      <c r="H1" s="51"/>
      <c r="I1" s="51"/>
    </row>
    <row r="2" spans="1:9" x14ac:dyDescent="0.25">
      <c r="A2" s="52" t="s">
        <v>2</v>
      </c>
      <c r="B2" s="52"/>
      <c r="C2" s="52"/>
      <c r="D2" s="52"/>
      <c r="E2" s="52"/>
      <c r="F2" s="52"/>
      <c r="G2" s="52"/>
      <c r="H2" s="52"/>
      <c r="I2" s="52"/>
    </row>
    <row r="3" spans="1:9" ht="16.5" customHeight="1" x14ac:dyDescent="0.25">
      <c r="A3" s="53" t="s">
        <v>0</v>
      </c>
      <c r="B3" s="53"/>
      <c r="C3" s="53"/>
      <c r="D3" s="53"/>
      <c r="E3" s="53"/>
      <c r="F3" s="53"/>
      <c r="G3" s="53"/>
      <c r="H3" s="53"/>
      <c r="I3" s="53"/>
    </row>
    <row r="4" spans="1:9" s="1" customFormat="1" ht="15" customHeight="1" x14ac:dyDescent="0.2">
      <c r="A4" s="54" t="s">
        <v>1</v>
      </c>
      <c r="B4" s="54"/>
      <c r="C4" s="54"/>
      <c r="D4" s="54"/>
      <c r="E4" s="54"/>
      <c r="F4" s="54"/>
      <c r="G4" s="54"/>
      <c r="H4" s="54"/>
      <c r="I4" s="54"/>
    </row>
    <row r="5" spans="1:9" s="1" customFormat="1" ht="15" customHeight="1" x14ac:dyDescent="0.2">
      <c r="A5" s="54" t="s">
        <v>2</v>
      </c>
      <c r="B5" s="54"/>
      <c r="C5" s="54"/>
      <c r="D5" s="54"/>
      <c r="E5" s="54"/>
      <c r="F5" s="54"/>
      <c r="G5" s="54"/>
      <c r="H5" s="54"/>
      <c r="I5" s="54"/>
    </row>
    <row r="6" spans="1:9" s="1" customFormat="1" ht="15" customHeight="1" x14ac:dyDescent="0.2">
      <c r="A6" s="54" t="s">
        <v>3</v>
      </c>
      <c r="B6" s="54"/>
      <c r="C6" s="54"/>
      <c r="D6" s="54"/>
      <c r="E6" s="54"/>
      <c r="F6" s="54"/>
      <c r="G6" s="54"/>
      <c r="H6" s="54"/>
      <c r="I6" s="54"/>
    </row>
    <row r="7" spans="1:9" x14ac:dyDescent="0.25">
      <c r="A7" s="2"/>
      <c r="B7" s="2"/>
      <c r="C7" s="2"/>
      <c r="D7" s="2"/>
      <c r="E7" s="2"/>
      <c r="F7" s="3"/>
      <c r="G7" s="3"/>
      <c r="H7" s="4"/>
      <c r="I7" s="4"/>
    </row>
    <row r="8" spans="1:9" ht="28.5" customHeight="1" x14ac:dyDescent="0.25">
      <c r="A8" s="46" t="s">
        <v>4</v>
      </c>
      <c r="B8" s="46"/>
      <c r="C8" s="46"/>
      <c r="D8" s="46"/>
      <c r="E8" s="46"/>
      <c r="F8" s="46"/>
      <c r="G8" s="46"/>
      <c r="H8" s="46"/>
      <c r="I8" s="46"/>
    </row>
    <row r="9" spans="1:9" ht="15" customHeight="1" x14ac:dyDescent="0.25">
      <c r="A9" s="5"/>
      <c r="B9" s="6"/>
      <c r="C9" s="6"/>
      <c r="D9" s="6"/>
      <c r="E9" s="6"/>
      <c r="F9" s="7"/>
      <c r="G9" s="4"/>
      <c r="H9" s="4"/>
      <c r="I9" s="7" t="s">
        <v>5</v>
      </c>
    </row>
    <row r="10" spans="1:9" s="8" customFormat="1" ht="15" customHeight="1" x14ac:dyDescent="0.25">
      <c r="A10" s="47" t="s">
        <v>6</v>
      </c>
      <c r="B10" s="47" t="s">
        <v>7</v>
      </c>
      <c r="C10" s="47" t="s">
        <v>8</v>
      </c>
      <c r="D10" s="47" t="s">
        <v>9</v>
      </c>
      <c r="E10" s="47" t="s">
        <v>10</v>
      </c>
      <c r="F10" s="49" t="s">
        <v>11</v>
      </c>
      <c r="G10" s="50"/>
      <c r="H10" s="49" t="s">
        <v>12</v>
      </c>
      <c r="I10" s="50"/>
    </row>
    <row r="11" spans="1:9" s="11" customFormat="1" ht="52.5" customHeight="1" x14ac:dyDescent="0.25">
      <c r="A11" s="48" t="s">
        <v>13</v>
      </c>
      <c r="B11" s="48" t="s">
        <v>13</v>
      </c>
      <c r="C11" s="48" t="s">
        <v>13</v>
      </c>
      <c r="D11" s="48" t="s">
        <v>13</v>
      </c>
      <c r="E11" s="48" t="s">
        <v>13</v>
      </c>
      <c r="F11" s="9" t="s">
        <v>14</v>
      </c>
      <c r="G11" s="10" t="s">
        <v>15</v>
      </c>
      <c r="H11" s="9" t="s">
        <v>14</v>
      </c>
      <c r="I11" s="10" t="s">
        <v>15</v>
      </c>
    </row>
    <row r="12" spans="1:9" x14ac:dyDescent="0.25">
      <c r="A12" s="12" t="s">
        <v>16</v>
      </c>
      <c r="B12" s="13" t="s">
        <v>17</v>
      </c>
      <c r="C12" s="13" t="s">
        <v>13</v>
      </c>
      <c r="D12" s="13" t="s">
        <v>13</v>
      </c>
      <c r="E12" s="14" t="s">
        <v>13</v>
      </c>
      <c r="F12" s="15">
        <f>F13+F23+F45+F78+F97+F102+F73</f>
        <v>183104403.75</v>
      </c>
      <c r="G12" s="15">
        <f>G13+G23+G45+G78+G97+G102+G73</f>
        <v>2053191.31</v>
      </c>
      <c r="H12" s="15">
        <f>H13+H23+H45+H78+H97+H102+H73</f>
        <v>189080173.60999998</v>
      </c>
      <c r="I12" s="15">
        <f>I13+I23+I45+I78+I97+I102+I73</f>
        <v>2073821.86</v>
      </c>
    </row>
    <row r="13" spans="1:9" ht="38.25" x14ac:dyDescent="0.25">
      <c r="A13" s="12" t="s">
        <v>18</v>
      </c>
      <c r="B13" s="13" t="s">
        <v>17</v>
      </c>
      <c r="C13" s="13" t="s">
        <v>19</v>
      </c>
      <c r="D13" s="13" t="s">
        <v>13</v>
      </c>
      <c r="E13" s="14" t="s">
        <v>13</v>
      </c>
      <c r="F13" s="15">
        <f>F14</f>
        <v>2886615.23</v>
      </c>
      <c r="G13" s="15">
        <f t="shared" ref="G13:I14" si="0">G14</f>
        <v>0</v>
      </c>
      <c r="H13" s="15">
        <f t="shared" si="0"/>
        <v>2846615.23</v>
      </c>
      <c r="I13" s="15">
        <f t="shared" si="0"/>
        <v>0</v>
      </c>
    </row>
    <row r="14" spans="1:9" x14ac:dyDescent="0.25">
      <c r="A14" s="16" t="s">
        <v>20</v>
      </c>
      <c r="B14" s="13" t="s">
        <v>17</v>
      </c>
      <c r="C14" s="13" t="s">
        <v>19</v>
      </c>
      <c r="D14" s="13" t="s">
        <v>21</v>
      </c>
      <c r="E14" s="14"/>
      <c r="F14" s="15">
        <f>F15</f>
        <v>2886615.23</v>
      </c>
      <c r="G14" s="15">
        <f t="shared" si="0"/>
        <v>0</v>
      </c>
      <c r="H14" s="15">
        <f t="shared" si="0"/>
        <v>2846615.23</v>
      </c>
      <c r="I14" s="15">
        <f t="shared" si="0"/>
        <v>0</v>
      </c>
    </row>
    <row r="15" spans="1:9" ht="38.25" x14ac:dyDescent="0.25">
      <c r="A15" s="16" t="s">
        <v>22</v>
      </c>
      <c r="B15" s="13" t="s">
        <v>17</v>
      </c>
      <c r="C15" s="13" t="s">
        <v>19</v>
      </c>
      <c r="D15" s="13" t="s">
        <v>23</v>
      </c>
      <c r="E15" s="14"/>
      <c r="F15" s="15">
        <f>F16+F18+F21</f>
        <v>2886615.23</v>
      </c>
      <c r="G15" s="15">
        <f>G16+G18+G21</f>
        <v>0</v>
      </c>
      <c r="H15" s="15">
        <f>H16+H18+H21</f>
        <v>2846615.23</v>
      </c>
      <c r="I15" s="15">
        <f>I16+I18+I21</f>
        <v>0</v>
      </c>
    </row>
    <row r="16" spans="1:9" ht="25.5" x14ac:dyDescent="0.25">
      <c r="A16" s="17" t="s">
        <v>24</v>
      </c>
      <c r="B16" s="13" t="s">
        <v>17</v>
      </c>
      <c r="C16" s="13" t="s">
        <v>19</v>
      </c>
      <c r="D16" s="13" t="s">
        <v>25</v>
      </c>
      <c r="E16" s="14"/>
      <c r="F16" s="15">
        <f>F17</f>
        <v>2446615.23</v>
      </c>
      <c r="G16" s="15">
        <f>G17</f>
        <v>0</v>
      </c>
      <c r="H16" s="15">
        <f>H17</f>
        <v>2446615.23</v>
      </c>
      <c r="I16" s="15">
        <f>I17</f>
        <v>0</v>
      </c>
    </row>
    <row r="17" spans="1:9" ht="76.5" x14ac:dyDescent="0.25">
      <c r="A17" s="17" t="s">
        <v>26</v>
      </c>
      <c r="B17" s="13" t="s">
        <v>17</v>
      </c>
      <c r="C17" s="13" t="s">
        <v>19</v>
      </c>
      <c r="D17" s="13" t="s">
        <v>25</v>
      </c>
      <c r="E17" s="14">
        <v>100</v>
      </c>
      <c r="F17" s="15">
        <f>'[1]9.1 ведомства'!G19</f>
        <v>2446615.23</v>
      </c>
      <c r="G17" s="15">
        <f>'[1]9.1 ведомства'!H19</f>
        <v>0</v>
      </c>
      <c r="H17" s="15">
        <f>'[1]9.1 ведомства'!I19</f>
        <v>2446615.23</v>
      </c>
      <c r="I17" s="15">
        <f>'[1]9.1 ведомства'!J19</f>
        <v>0</v>
      </c>
    </row>
    <row r="18" spans="1:9" ht="25.5" x14ac:dyDescent="0.25">
      <c r="A18" s="18" t="s">
        <v>27</v>
      </c>
      <c r="B18" s="13" t="s">
        <v>17</v>
      </c>
      <c r="C18" s="13" t="s">
        <v>19</v>
      </c>
      <c r="D18" s="13" t="s">
        <v>28</v>
      </c>
      <c r="E18" s="14"/>
      <c r="F18" s="15">
        <f>SUM(F19:F20)</f>
        <v>400000</v>
      </c>
      <c r="G18" s="15">
        <f>SUM(G19:G20)</f>
        <v>0</v>
      </c>
      <c r="H18" s="15">
        <f>SUM(H19:H20)</f>
        <v>400000</v>
      </c>
      <c r="I18" s="15">
        <f>SUM(I19:I20)</f>
        <v>0</v>
      </c>
    </row>
    <row r="19" spans="1:9" ht="76.5" x14ac:dyDescent="0.25">
      <c r="A19" s="17" t="s">
        <v>26</v>
      </c>
      <c r="B19" s="13" t="s">
        <v>17</v>
      </c>
      <c r="C19" s="13" t="s">
        <v>19</v>
      </c>
      <c r="D19" s="13" t="s">
        <v>28</v>
      </c>
      <c r="E19" s="14">
        <v>100</v>
      </c>
      <c r="F19" s="15">
        <f>'[1]9.1 ведомства'!G21</f>
        <v>270000</v>
      </c>
      <c r="G19" s="15">
        <f>'[1]9.1 ведомства'!H21</f>
        <v>0</v>
      </c>
      <c r="H19" s="15">
        <f>'[1]9.1 ведомства'!I21</f>
        <v>270000</v>
      </c>
      <c r="I19" s="15">
        <f>'[1]9.1 ведомства'!J21</f>
        <v>0</v>
      </c>
    </row>
    <row r="20" spans="1:9" ht="38.25" x14ac:dyDescent="0.25">
      <c r="A20" s="17" t="s">
        <v>29</v>
      </c>
      <c r="B20" s="13" t="s">
        <v>17</v>
      </c>
      <c r="C20" s="13" t="s">
        <v>19</v>
      </c>
      <c r="D20" s="13" t="s">
        <v>28</v>
      </c>
      <c r="E20" s="13" t="s">
        <v>30</v>
      </c>
      <c r="F20" s="15">
        <f>'[1]9.1 ведомства'!G22</f>
        <v>130000</v>
      </c>
      <c r="G20" s="15">
        <f>'[1]9.1 ведомства'!H22</f>
        <v>0</v>
      </c>
      <c r="H20" s="15">
        <f>'[1]9.1 ведомства'!I22</f>
        <v>130000</v>
      </c>
      <c r="I20" s="15">
        <f>'[1]9.1 ведомства'!J22</f>
        <v>0</v>
      </c>
    </row>
    <row r="21" spans="1:9" ht="63.75" x14ac:dyDescent="0.25">
      <c r="A21" s="17" t="s">
        <v>31</v>
      </c>
      <c r="B21" s="13" t="s">
        <v>17</v>
      </c>
      <c r="C21" s="13" t="s">
        <v>19</v>
      </c>
      <c r="D21" s="13" t="s">
        <v>32</v>
      </c>
      <c r="E21" s="14"/>
      <c r="F21" s="15">
        <f>F22</f>
        <v>40000</v>
      </c>
      <c r="G21" s="15">
        <f>G22</f>
        <v>0</v>
      </c>
      <c r="H21" s="15">
        <f>H22</f>
        <v>0</v>
      </c>
      <c r="I21" s="15">
        <f>I22</f>
        <v>0</v>
      </c>
    </row>
    <row r="22" spans="1:9" ht="76.5" x14ac:dyDescent="0.25">
      <c r="A22" s="17" t="s">
        <v>26</v>
      </c>
      <c r="B22" s="13" t="s">
        <v>17</v>
      </c>
      <c r="C22" s="13" t="s">
        <v>19</v>
      </c>
      <c r="D22" s="13" t="s">
        <v>32</v>
      </c>
      <c r="E22" s="14">
        <v>100</v>
      </c>
      <c r="F22" s="15">
        <f>'[1]9.1 ведомства'!G24</f>
        <v>40000</v>
      </c>
      <c r="G22" s="15">
        <f>'[1]9.1 ведомства'!H24</f>
        <v>0</v>
      </c>
      <c r="H22" s="15">
        <f>'[1]9.1 ведомства'!I24</f>
        <v>0</v>
      </c>
      <c r="I22" s="15">
        <f>'[1]9.1 ведомства'!J24</f>
        <v>0</v>
      </c>
    </row>
    <row r="23" spans="1:9" ht="51" x14ac:dyDescent="0.25">
      <c r="A23" s="17" t="s">
        <v>33</v>
      </c>
      <c r="B23" s="13" t="s">
        <v>17</v>
      </c>
      <c r="C23" s="13" t="s">
        <v>34</v>
      </c>
      <c r="D23" s="13"/>
      <c r="E23" s="13"/>
      <c r="F23" s="15">
        <f>F32+F24</f>
        <v>9385655.1799999997</v>
      </c>
      <c r="G23" s="15">
        <f>G32+G24</f>
        <v>0</v>
      </c>
      <c r="H23" s="15">
        <f>H32+H24</f>
        <v>9353805.1799999997</v>
      </c>
      <c r="I23" s="15">
        <f>I32+I24</f>
        <v>0</v>
      </c>
    </row>
    <row r="24" spans="1:9" ht="38.25" x14ac:dyDescent="0.25">
      <c r="A24" s="17" t="s">
        <v>35</v>
      </c>
      <c r="B24" s="13" t="s">
        <v>17</v>
      </c>
      <c r="C24" s="13" t="s">
        <v>34</v>
      </c>
      <c r="D24" s="13" t="s">
        <v>36</v>
      </c>
      <c r="E24" s="13"/>
      <c r="F24" s="15">
        <f>F25</f>
        <v>215000</v>
      </c>
      <c r="G24" s="15">
        <f>G25</f>
        <v>0</v>
      </c>
      <c r="H24" s="15">
        <f>H25</f>
        <v>183150</v>
      </c>
      <c r="I24" s="15">
        <f>I25</f>
        <v>0</v>
      </c>
    </row>
    <row r="25" spans="1:9" ht="38.25" x14ac:dyDescent="0.25">
      <c r="A25" s="17" t="s">
        <v>37</v>
      </c>
      <c r="B25" s="13" t="s">
        <v>17</v>
      </c>
      <c r="C25" s="13" t="s">
        <v>34</v>
      </c>
      <c r="D25" s="13" t="s">
        <v>38</v>
      </c>
      <c r="E25" s="14"/>
      <c r="F25" s="15">
        <f>F26+F29</f>
        <v>215000</v>
      </c>
      <c r="G25" s="15">
        <f>G26+G29</f>
        <v>0</v>
      </c>
      <c r="H25" s="15">
        <f>H26+H29</f>
        <v>183150</v>
      </c>
      <c r="I25" s="15">
        <f>I26+I29</f>
        <v>0</v>
      </c>
    </row>
    <row r="26" spans="1:9" ht="51" x14ac:dyDescent="0.25">
      <c r="A26" s="17" t="s">
        <v>39</v>
      </c>
      <c r="B26" s="13" t="s">
        <v>17</v>
      </c>
      <c r="C26" s="13" t="s">
        <v>34</v>
      </c>
      <c r="D26" s="13" t="s">
        <v>40</v>
      </c>
      <c r="E26" s="14"/>
      <c r="F26" s="15">
        <f>F27</f>
        <v>80000</v>
      </c>
      <c r="G26" s="15">
        <f>G27</f>
        <v>0</v>
      </c>
      <c r="H26" s="15">
        <f>H27</f>
        <v>60000</v>
      </c>
      <c r="I26" s="15">
        <f>I27</f>
        <v>0</v>
      </c>
    </row>
    <row r="27" spans="1:9" ht="25.5" x14ac:dyDescent="0.25">
      <c r="A27" s="17" t="s">
        <v>41</v>
      </c>
      <c r="B27" s="13" t="s">
        <v>17</v>
      </c>
      <c r="C27" s="13" t="s">
        <v>34</v>
      </c>
      <c r="D27" s="13" t="s">
        <v>42</v>
      </c>
      <c r="E27" s="14"/>
      <c r="F27" s="15">
        <f>SUM(F28:F28)</f>
        <v>80000</v>
      </c>
      <c r="G27" s="15">
        <f>SUM(G28:G28)</f>
        <v>0</v>
      </c>
      <c r="H27" s="15">
        <f>SUM(H28:H28)</f>
        <v>60000</v>
      </c>
      <c r="I27" s="15">
        <f>SUM(I28:I28)</f>
        <v>0</v>
      </c>
    </row>
    <row r="28" spans="1:9" ht="38.25" x14ac:dyDescent="0.25">
      <c r="A28" s="17" t="s">
        <v>29</v>
      </c>
      <c r="B28" s="13" t="s">
        <v>17</v>
      </c>
      <c r="C28" s="13" t="s">
        <v>34</v>
      </c>
      <c r="D28" s="13" t="s">
        <v>42</v>
      </c>
      <c r="E28" s="14">
        <v>200</v>
      </c>
      <c r="F28" s="15">
        <f>'[1]9.1 ведомства'!G1055</f>
        <v>80000</v>
      </c>
      <c r="G28" s="15">
        <f>'[1]9.1 ведомства'!H1055</f>
        <v>0</v>
      </c>
      <c r="H28" s="15">
        <f>'[1]9.1 ведомства'!I1055</f>
        <v>60000</v>
      </c>
      <c r="I28" s="15">
        <f>'[1]9.1 ведомства'!J1055</f>
        <v>0</v>
      </c>
    </row>
    <row r="29" spans="1:9" ht="63.75" x14ac:dyDescent="0.25">
      <c r="A29" s="17" t="s">
        <v>43</v>
      </c>
      <c r="B29" s="13" t="s">
        <v>17</v>
      </c>
      <c r="C29" s="13" t="s">
        <v>34</v>
      </c>
      <c r="D29" s="13" t="s">
        <v>44</v>
      </c>
      <c r="E29" s="14"/>
      <c r="F29" s="15">
        <f>F30</f>
        <v>135000</v>
      </c>
      <c r="G29" s="15">
        <f t="shared" ref="G29:I30" si="1">G30</f>
        <v>0</v>
      </c>
      <c r="H29" s="15">
        <f t="shared" si="1"/>
        <v>123150</v>
      </c>
      <c r="I29" s="15">
        <f t="shared" si="1"/>
        <v>0</v>
      </c>
    </row>
    <row r="30" spans="1:9" ht="63.75" x14ac:dyDescent="0.25">
      <c r="A30" s="17" t="s">
        <v>31</v>
      </c>
      <c r="B30" s="13" t="s">
        <v>17</v>
      </c>
      <c r="C30" s="13" t="s">
        <v>34</v>
      </c>
      <c r="D30" s="13" t="s">
        <v>45</v>
      </c>
      <c r="E30" s="14"/>
      <c r="F30" s="15">
        <f>F31</f>
        <v>135000</v>
      </c>
      <c r="G30" s="15">
        <f t="shared" si="1"/>
        <v>0</v>
      </c>
      <c r="H30" s="15">
        <f t="shared" si="1"/>
        <v>123150</v>
      </c>
      <c r="I30" s="15">
        <f t="shared" si="1"/>
        <v>0</v>
      </c>
    </row>
    <row r="31" spans="1:9" ht="76.5" x14ac:dyDescent="0.25">
      <c r="A31" s="17" t="s">
        <v>26</v>
      </c>
      <c r="B31" s="13" t="s">
        <v>17</v>
      </c>
      <c r="C31" s="13" t="s">
        <v>34</v>
      </c>
      <c r="D31" s="13" t="s">
        <v>45</v>
      </c>
      <c r="E31" s="14">
        <v>100</v>
      </c>
      <c r="F31" s="15">
        <f>'[1]9.1 ведомства'!G1058</f>
        <v>135000</v>
      </c>
      <c r="G31" s="15">
        <f>'[1]9.1 ведомства'!H1058</f>
        <v>0</v>
      </c>
      <c r="H31" s="15">
        <f>'[1]9.1 ведомства'!I1058</f>
        <v>123150</v>
      </c>
      <c r="I31" s="15">
        <f>'[1]9.1 ведомства'!J1058</f>
        <v>0</v>
      </c>
    </row>
    <row r="32" spans="1:9" x14ac:dyDescent="0.25">
      <c r="A32" s="16" t="s">
        <v>20</v>
      </c>
      <c r="B32" s="13" t="s">
        <v>17</v>
      </c>
      <c r="C32" s="13" t="s">
        <v>34</v>
      </c>
      <c r="D32" s="13" t="s">
        <v>21</v>
      </c>
      <c r="E32" s="13"/>
      <c r="F32" s="15">
        <f>F33</f>
        <v>9170655.1799999997</v>
      </c>
      <c r="G32" s="15">
        <f>G33</f>
        <v>0</v>
      </c>
      <c r="H32" s="15">
        <f>H33</f>
        <v>9170655.1799999997</v>
      </c>
      <c r="I32" s="15">
        <f>I33</f>
        <v>0</v>
      </c>
    </row>
    <row r="33" spans="1:9" ht="25.5" x14ac:dyDescent="0.25">
      <c r="A33" s="19" t="s">
        <v>46</v>
      </c>
      <c r="B33" s="13" t="s">
        <v>17</v>
      </c>
      <c r="C33" s="13" t="s">
        <v>34</v>
      </c>
      <c r="D33" s="13" t="s">
        <v>47</v>
      </c>
      <c r="E33" s="13"/>
      <c r="F33" s="15">
        <f>F38+F40+F43+F34+F36</f>
        <v>9170655.1799999997</v>
      </c>
      <c r="G33" s="15">
        <f t="shared" ref="G33:I33" si="2">G38+G40+G43+G34+G36</f>
        <v>0</v>
      </c>
      <c r="H33" s="15">
        <f t="shared" si="2"/>
        <v>9170655.1799999997</v>
      </c>
      <c r="I33" s="15">
        <f t="shared" si="2"/>
        <v>0</v>
      </c>
    </row>
    <row r="34" spans="1:9" ht="38.25" x14ac:dyDescent="0.25">
      <c r="A34" s="20" t="s">
        <v>48</v>
      </c>
      <c r="B34" s="13" t="s">
        <v>17</v>
      </c>
      <c r="C34" s="13" t="s">
        <v>34</v>
      </c>
      <c r="D34" s="13" t="s">
        <v>49</v>
      </c>
      <c r="E34" s="13"/>
      <c r="F34" s="15">
        <f>F35</f>
        <v>2212278.12</v>
      </c>
      <c r="G34" s="15">
        <f>G35</f>
        <v>0</v>
      </c>
      <c r="H34" s="15">
        <f>H35</f>
        <v>2212278.12</v>
      </c>
      <c r="I34" s="15">
        <f>I35</f>
        <v>0</v>
      </c>
    </row>
    <row r="35" spans="1:9" ht="76.5" x14ac:dyDescent="0.25">
      <c r="A35" s="20" t="s">
        <v>26</v>
      </c>
      <c r="B35" s="13" t="s">
        <v>17</v>
      </c>
      <c r="C35" s="13" t="s">
        <v>34</v>
      </c>
      <c r="D35" s="13" t="s">
        <v>49</v>
      </c>
      <c r="E35" s="13" t="s">
        <v>50</v>
      </c>
      <c r="F35" s="15">
        <f>'[1]9.1 ведомства'!G1062</f>
        <v>2212278.12</v>
      </c>
      <c r="G35" s="15">
        <f>'[1]9.1 ведомства'!H1062</f>
        <v>0</v>
      </c>
      <c r="H35" s="15">
        <f>'[1]9.1 ведомства'!I1062</f>
        <v>2212278.12</v>
      </c>
      <c r="I35" s="15">
        <f>'[1]9.1 ведомства'!J1062</f>
        <v>0</v>
      </c>
    </row>
    <row r="36" spans="1:9" ht="38.25" x14ac:dyDescent="0.25">
      <c r="A36" s="20" t="s">
        <v>51</v>
      </c>
      <c r="B36" s="13" t="s">
        <v>17</v>
      </c>
      <c r="C36" s="13" t="s">
        <v>34</v>
      </c>
      <c r="D36" s="13" t="s">
        <v>52</v>
      </c>
      <c r="E36" s="13"/>
      <c r="F36" s="15">
        <f>F37</f>
        <v>190000</v>
      </c>
      <c r="G36" s="15">
        <f>G37</f>
        <v>0</v>
      </c>
      <c r="H36" s="15">
        <f>H37</f>
        <v>190000</v>
      </c>
      <c r="I36" s="15">
        <f>I37</f>
        <v>0</v>
      </c>
    </row>
    <row r="37" spans="1:9" ht="76.5" x14ac:dyDescent="0.25">
      <c r="A37" s="20" t="s">
        <v>26</v>
      </c>
      <c r="B37" s="13" t="s">
        <v>17</v>
      </c>
      <c r="C37" s="13" t="s">
        <v>34</v>
      </c>
      <c r="D37" s="13" t="s">
        <v>52</v>
      </c>
      <c r="E37" s="13" t="s">
        <v>50</v>
      </c>
      <c r="F37" s="15">
        <f>'[1]9.1 ведомства'!G1064</f>
        <v>190000</v>
      </c>
      <c r="G37" s="15">
        <f>'[1]9.1 ведомства'!H1064</f>
        <v>0</v>
      </c>
      <c r="H37" s="15">
        <f>'[1]9.1 ведомства'!I1064</f>
        <v>190000</v>
      </c>
      <c r="I37" s="15">
        <f>'[1]9.1 ведомства'!J1064</f>
        <v>0</v>
      </c>
    </row>
    <row r="38" spans="1:9" ht="38.25" x14ac:dyDescent="0.25">
      <c r="A38" s="19" t="s">
        <v>53</v>
      </c>
      <c r="B38" s="13" t="s">
        <v>17</v>
      </c>
      <c r="C38" s="13" t="s">
        <v>34</v>
      </c>
      <c r="D38" s="13" t="s">
        <v>54</v>
      </c>
      <c r="E38" s="13"/>
      <c r="F38" s="15">
        <f>F39</f>
        <v>1723002.4</v>
      </c>
      <c r="G38" s="15">
        <f>G39</f>
        <v>0</v>
      </c>
      <c r="H38" s="15">
        <f>H39</f>
        <v>1723002.4</v>
      </c>
      <c r="I38" s="15">
        <f>I39</f>
        <v>0</v>
      </c>
    </row>
    <row r="39" spans="1:9" ht="76.5" x14ac:dyDescent="0.25">
      <c r="A39" s="17" t="s">
        <v>26</v>
      </c>
      <c r="B39" s="13" t="s">
        <v>17</v>
      </c>
      <c r="C39" s="13" t="s">
        <v>34</v>
      </c>
      <c r="D39" s="13" t="s">
        <v>54</v>
      </c>
      <c r="E39" s="13" t="s">
        <v>50</v>
      </c>
      <c r="F39" s="15">
        <f>'[1]9.1 ведомства'!G1066</f>
        <v>1723002.4</v>
      </c>
      <c r="G39" s="15">
        <f>'[1]9.1 ведомства'!H1066</f>
        <v>0</v>
      </c>
      <c r="H39" s="15">
        <f>'[1]9.1 ведомства'!I1066</f>
        <v>1723002.4</v>
      </c>
      <c r="I39" s="15">
        <f>'[1]9.1 ведомства'!J1066</f>
        <v>0</v>
      </c>
    </row>
    <row r="40" spans="1:9" ht="38.25" x14ac:dyDescent="0.25">
      <c r="A40" s="19" t="s">
        <v>55</v>
      </c>
      <c r="B40" s="13" t="s">
        <v>17</v>
      </c>
      <c r="C40" s="13" t="s">
        <v>34</v>
      </c>
      <c r="D40" s="13" t="s">
        <v>56</v>
      </c>
      <c r="E40" s="13"/>
      <c r="F40" s="15">
        <f>SUM(F41:F42)</f>
        <v>370000</v>
      </c>
      <c r="G40" s="15">
        <f>SUM(G41:G42)</f>
        <v>0</v>
      </c>
      <c r="H40" s="15">
        <f>SUM(H41:H42)</f>
        <v>370000</v>
      </c>
      <c r="I40" s="15">
        <f>SUM(I41:I42)</f>
        <v>0</v>
      </c>
    </row>
    <row r="41" spans="1:9" ht="76.5" x14ac:dyDescent="0.25">
      <c r="A41" s="17" t="s">
        <v>26</v>
      </c>
      <c r="B41" s="13" t="s">
        <v>17</v>
      </c>
      <c r="C41" s="13" t="s">
        <v>34</v>
      </c>
      <c r="D41" s="13" t="s">
        <v>56</v>
      </c>
      <c r="E41" s="13" t="s">
        <v>50</v>
      </c>
      <c r="F41" s="15">
        <f>'[1]9.1 ведомства'!G1068</f>
        <v>270000</v>
      </c>
      <c r="G41" s="15">
        <f>'[1]9.1 ведомства'!H1068</f>
        <v>0</v>
      </c>
      <c r="H41" s="15">
        <f>'[1]9.1 ведомства'!I1068</f>
        <v>270000</v>
      </c>
      <c r="I41" s="15">
        <f>'[1]9.1 ведомства'!J1068</f>
        <v>0</v>
      </c>
    </row>
    <row r="42" spans="1:9" ht="38.25" x14ac:dyDescent="0.25">
      <c r="A42" s="17" t="s">
        <v>29</v>
      </c>
      <c r="B42" s="13" t="s">
        <v>17</v>
      </c>
      <c r="C42" s="13" t="s">
        <v>34</v>
      </c>
      <c r="D42" s="13" t="s">
        <v>56</v>
      </c>
      <c r="E42" s="13" t="s">
        <v>30</v>
      </c>
      <c r="F42" s="15">
        <f>'[1]9.1 ведомства'!G1069</f>
        <v>100000</v>
      </c>
      <c r="G42" s="15">
        <f>'[1]9.1 ведомства'!H1069</f>
        <v>0</v>
      </c>
      <c r="H42" s="15">
        <f>'[1]9.1 ведомства'!I1069</f>
        <v>100000</v>
      </c>
      <c r="I42" s="15">
        <f>'[1]9.1 ведомства'!J1069</f>
        <v>0</v>
      </c>
    </row>
    <row r="43" spans="1:9" ht="38.25" x14ac:dyDescent="0.25">
      <c r="A43" s="17" t="s">
        <v>57</v>
      </c>
      <c r="B43" s="13" t="s">
        <v>17</v>
      </c>
      <c r="C43" s="13" t="s">
        <v>34</v>
      </c>
      <c r="D43" s="13" t="s">
        <v>58</v>
      </c>
      <c r="E43" s="14"/>
      <c r="F43" s="15">
        <f>F44</f>
        <v>4675374.66</v>
      </c>
      <c r="G43" s="15">
        <f>G44</f>
        <v>0</v>
      </c>
      <c r="H43" s="15">
        <f>H44</f>
        <v>4675374.66</v>
      </c>
      <c r="I43" s="15">
        <f>I44</f>
        <v>0</v>
      </c>
    </row>
    <row r="44" spans="1:9" ht="76.5" x14ac:dyDescent="0.25">
      <c r="A44" s="17" t="s">
        <v>26</v>
      </c>
      <c r="B44" s="13" t="s">
        <v>17</v>
      </c>
      <c r="C44" s="13" t="s">
        <v>34</v>
      </c>
      <c r="D44" s="13" t="s">
        <v>58</v>
      </c>
      <c r="E44" s="14">
        <v>100</v>
      </c>
      <c r="F44" s="15">
        <f>'[1]9.1 ведомства'!G1071</f>
        <v>4675374.66</v>
      </c>
      <c r="G44" s="15">
        <f>'[1]9.1 ведомства'!H1071</f>
        <v>0</v>
      </c>
      <c r="H44" s="15">
        <f>'[1]9.1 ведомства'!I1071</f>
        <v>4675374.66</v>
      </c>
      <c r="I44" s="15">
        <f>'[1]9.1 ведомства'!J1071</f>
        <v>0</v>
      </c>
    </row>
    <row r="45" spans="1:9" ht="63.75" x14ac:dyDescent="0.25">
      <c r="A45" s="17" t="s">
        <v>61</v>
      </c>
      <c r="B45" s="13" t="s">
        <v>17</v>
      </c>
      <c r="C45" s="13" t="s">
        <v>62</v>
      </c>
      <c r="D45" s="13"/>
      <c r="E45" s="14"/>
      <c r="F45" s="15">
        <f>F46+F62+F67</f>
        <v>103970144.70000002</v>
      </c>
      <c r="G45" s="15">
        <f>G46+G62+G67</f>
        <v>0</v>
      </c>
      <c r="H45" s="15">
        <f>H46+H62+H67</f>
        <v>109237884.01000001</v>
      </c>
      <c r="I45" s="15">
        <f>I46+I62+I67</f>
        <v>0</v>
      </c>
    </row>
    <row r="46" spans="1:9" ht="38.25" x14ac:dyDescent="0.25">
      <c r="A46" s="17" t="s">
        <v>35</v>
      </c>
      <c r="B46" s="13" t="s">
        <v>17</v>
      </c>
      <c r="C46" s="13" t="s">
        <v>62</v>
      </c>
      <c r="D46" s="13" t="s">
        <v>36</v>
      </c>
      <c r="E46" s="14"/>
      <c r="F46" s="15">
        <f>F47+F51</f>
        <v>12685023.829999998</v>
      </c>
      <c r="G46" s="15">
        <f>G47+G51</f>
        <v>0</v>
      </c>
      <c r="H46" s="15">
        <f>H47+H51</f>
        <v>12672665.439999999</v>
      </c>
      <c r="I46" s="15">
        <f>I47+I51</f>
        <v>0</v>
      </c>
    </row>
    <row r="47" spans="1:9" ht="51" x14ac:dyDescent="0.25">
      <c r="A47" s="16" t="s">
        <v>63</v>
      </c>
      <c r="B47" s="13" t="s">
        <v>17</v>
      </c>
      <c r="C47" s="13" t="s">
        <v>62</v>
      </c>
      <c r="D47" s="13" t="s">
        <v>64</v>
      </c>
      <c r="E47" s="14"/>
      <c r="F47" s="15">
        <f>F48</f>
        <v>9051665.1199999992</v>
      </c>
      <c r="G47" s="15">
        <f>G48</f>
        <v>0</v>
      </c>
      <c r="H47" s="15">
        <f>H48</f>
        <v>9051665.1199999992</v>
      </c>
      <c r="I47" s="15">
        <f>I48</f>
        <v>0</v>
      </c>
    </row>
    <row r="48" spans="1:9" ht="51" x14ac:dyDescent="0.25">
      <c r="A48" s="16" t="s">
        <v>65</v>
      </c>
      <c r="B48" s="13" t="s">
        <v>17</v>
      </c>
      <c r="C48" s="13" t="s">
        <v>62</v>
      </c>
      <c r="D48" s="13" t="s">
        <v>66</v>
      </c>
      <c r="E48" s="14"/>
      <c r="F48" s="15">
        <f>F49</f>
        <v>9051665.1199999992</v>
      </c>
      <c r="G48" s="15">
        <f t="shared" ref="G48:I48" si="3">G49</f>
        <v>0</v>
      </c>
      <c r="H48" s="15">
        <f t="shared" si="3"/>
        <v>9051665.1199999992</v>
      </c>
      <c r="I48" s="15">
        <f t="shared" si="3"/>
        <v>0</v>
      </c>
    </row>
    <row r="49" spans="1:9" ht="38.25" x14ac:dyDescent="0.25">
      <c r="A49" s="17" t="s">
        <v>57</v>
      </c>
      <c r="B49" s="13" t="s">
        <v>17</v>
      </c>
      <c r="C49" s="13" t="s">
        <v>62</v>
      </c>
      <c r="D49" s="13" t="s">
        <v>67</v>
      </c>
      <c r="E49" s="14"/>
      <c r="F49" s="15">
        <f>F50</f>
        <v>9051665.1199999992</v>
      </c>
      <c r="G49" s="15">
        <f>G50</f>
        <v>0</v>
      </c>
      <c r="H49" s="15">
        <f>H50</f>
        <v>9051665.1199999992</v>
      </c>
      <c r="I49" s="15">
        <f>I50</f>
        <v>0</v>
      </c>
    </row>
    <row r="50" spans="1:9" ht="76.5" x14ac:dyDescent="0.25">
      <c r="A50" s="17" t="s">
        <v>26</v>
      </c>
      <c r="B50" s="13" t="s">
        <v>17</v>
      </c>
      <c r="C50" s="13" t="s">
        <v>62</v>
      </c>
      <c r="D50" s="13" t="s">
        <v>67</v>
      </c>
      <c r="E50" s="14">
        <v>100</v>
      </c>
      <c r="F50" s="15">
        <f>'[1]9.1 ведомства'!G1150</f>
        <v>9051665.1199999992</v>
      </c>
      <c r="G50" s="15">
        <f>'[1]9.1 ведомства'!H1150</f>
        <v>0</v>
      </c>
      <c r="H50" s="15">
        <f>'[1]9.1 ведомства'!I1150</f>
        <v>9051665.1199999992</v>
      </c>
      <c r="I50" s="15">
        <f>'[1]9.1 ведомства'!J1150</f>
        <v>0</v>
      </c>
    </row>
    <row r="51" spans="1:9" ht="38.25" x14ac:dyDescent="0.25">
      <c r="A51" s="17" t="s">
        <v>37</v>
      </c>
      <c r="B51" s="13" t="s">
        <v>17</v>
      </c>
      <c r="C51" s="13" t="s">
        <v>62</v>
      </c>
      <c r="D51" s="13" t="s">
        <v>38</v>
      </c>
      <c r="E51" s="14"/>
      <c r="F51" s="15">
        <f>F52+F56+F59</f>
        <v>3633358.71</v>
      </c>
      <c r="G51" s="15">
        <f>G52+G56+G59</f>
        <v>0</v>
      </c>
      <c r="H51" s="15">
        <f>H52+H56+H59</f>
        <v>3621000.3200000003</v>
      </c>
      <c r="I51" s="15">
        <f>I52+I56+I59</f>
        <v>0</v>
      </c>
    </row>
    <row r="52" spans="1:9" ht="51" x14ac:dyDescent="0.25">
      <c r="A52" s="17" t="s">
        <v>39</v>
      </c>
      <c r="B52" s="13" t="s">
        <v>17</v>
      </c>
      <c r="C52" s="13" t="s">
        <v>62</v>
      </c>
      <c r="D52" s="13" t="s">
        <v>40</v>
      </c>
      <c r="E52" s="14"/>
      <c r="F52" s="15">
        <f>+F53</f>
        <v>1221700</v>
      </c>
      <c r="G52" s="15">
        <f>+G53</f>
        <v>0</v>
      </c>
      <c r="H52" s="15">
        <f>+H53</f>
        <v>1221700</v>
      </c>
      <c r="I52" s="15">
        <f>+I53</f>
        <v>0</v>
      </c>
    </row>
    <row r="53" spans="1:9" ht="25.5" x14ac:dyDescent="0.25">
      <c r="A53" s="17" t="s">
        <v>41</v>
      </c>
      <c r="B53" s="13" t="s">
        <v>17</v>
      </c>
      <c r="C53" s="13" t="s">
        <v>62</v>
      </c>
      <c r="D53" s="13" t="s">
        <v>42</v>
      </c>
      <c r="E53" s="14"/>
      <c r="F53" s="15">
        <f>SUM(F54:F55)</f>
        <v>1221700</v>
      </c>
      <c r="G53" s="15">
        <f>SUM(G54:G55)</f>
        <v>0</v>
      </c>
      <c r="H53" s="15">
        <f>SUM(H54:H55)</f>
        <v>1221700</v>
      </c>
      <c r="I53" s="15">
        <f>SUM(I54:I55)</f>
        <v>0</v>
      </c>
    </row>
    <row r="54" spans="1:9" ht="76.5" x14ac:dyDescent="0.25">
      <c r="A54" s="17" t="s">
        <v>26</v>
      </c>
      <c r="B54" s="13" t="s">
        <v>17</v>
      </c>
      <c r="C54" s="13" t="s">
        <v>62</v>
      </c>
      <c r="D54" s="13" t="s">
        <v>42</v>
      </c>
      <c r="E54" s="14">
        <v>100</v>
      </c>
      <c r="F54" s="15">
        <f>'[1]9.1 ведомства'!G30+'[1]9.1 ведомства'!G263+'[1]9.1 ведомства'!G330+'[1]9.1 ведомства'!G576+'[1]9.1 ведомства'!G758+'[1]9.1 ведомства'!G1159</f>
        <v>662700</v>
      </c>
      <c r="G54" s="15">
        <f>'[1]9.1 ведомства'!H30+'[1]9.1 ведомства'!H263+'[1]9.1 ведомства'!H330+'[1]9.1 ведомства'!H576+'[1]9.1 ведомства'!H758+'[1]9.1 ведомства'!H1159</f>
        <v>0</v>
      </c>
      <c r="H54" s="15">
        <f>'[1]9.1 ведомства'!I30+'[1]9.1 ведомства'!I263+'[1]9.1 ведомства'!I330+'[1]9.1 ведомства'!I576+'[1]9.1 ведомства'!I758+'[1]9.1 ведомства'!I1159</f>
        <v>662700</v>
      </c>
      <c r="I54" s="15">
        <f>'[1]9.1 ведомства'!J30+'[1]9.1 ведомства'!J263+'[1]9.1 ведомства'!J330+'[1]9.1 ведомства'!J576+'[1]9.1 ведомства'!J758+'[1]9.1 ведомства'!J1159</f>
        <v>0</v>
      </c>
    </row>
    <row r="55" spans="1:9" ht="38.25" x14ac:dyDescent="0.25">
      <c r="A55" s="17" t="s">
        <v>29</v>
      </c>
      <c r="B55" s="13" t="s">
        <v>17</v>
      </c>
      <c r="C55" s="13" t="s">
        <v>62</v>
      </c>
      <c r="D55" s="13" t="s">
        <v>42</v>
      </c>
      <c r="E55" s="14">
        <v>200</v>
      </c>
      <c r="F55" s="15">
        <f>'[1]9.1 ведомства'!G31+'[1]9.1 ведомства'!G264+'[1]9.1 ведомства'!G331+'[1]9.1 ведомства'!G577+'[1]9.1 ведомства'!G759+'[1]9.1 ведомства'!G1160</f>
        <v>559000</v>
      </c>
      <c r="G55" s="15">
        <f>'[1]9.1 ведомства'!H31+'[1]9.1 ведомства'!H264+'[1]9.1 ведомства'!H331+'[1]9.1 ведомства'!H577+'[1]9.1 ведомства'!H759+'[1]9.1 ведомства'!H1160</f>
        <v>0</v>
      </c>
      <c r="H55" s="15">
        <f>'[1]9.1 ведомства'!I31+'[1]9.1 ведомства'!I264+'[1]9.1 ведомства'!I331+'[1]9.1 ведомства'!I577+'[1]9.1 ведомства'!I759+'[1]9.1 ведомства'!I1160</f>
        <v>559000</v>
      </c>
      <c r="I55" s="15">
        <f>'[1]9.1 ведомства'!J31+'[1]9.1 ведомства'!J264+'[1]9.1 ведомства'!J331+'[1]9.1 ведомства'!J577+'[1]9.1 ведомства'!J759+'[1]9.1 ведомства'!J1160</f>
        <v>0</v>
      </c>
    </row>
    <row r="56" spans="1:9" ht="38.25" x14ac:dyDescent="0.25">
      <c r="A56" s="17" t="s">
        <v>68</v>
      </c>
      <c r="B56" s="13" t="s">
        <v>17</v>
      </c>
      <c r="C56" s="13" t="s">
        <v>62</v>
      </c>
      <c r="D56" s="13" t="s">
        <v>69</v>
      </c>
      <c r="E56" s="14"/>
      <c r="F56" s="15">
        <f>F57</f>
        <v>150000</v>
      </c>
      <c r="G56" s="15">
        <f>G57</f>
        <v>0</v>
      </c>
      <c r="H56" s="15">
        <f>H57</f>
        <v>150000</v>
      </c>
      <c r="I56" s="15">
        <f>I57</f>
        <v>0</v>
      </c>
    </row>
    <row r="57" spans="1:9" ht="25.5" x14ac:dyDescent="0.25">
      <c r="A57" s="17" t="s">
        <v>41</v>
      </c>
      <c r="B57" s="13" t="s">
        <v>17</v>
      </c>
      <c r="C57" s="13" t="s">
        <v>62</v>
      </c>
      <c r="D57" s="13" t="s">
        <v>70</v>
      </c>
      <c r="E57" s="14"/>
      <c r="F57" s="15">
        <f>SUM(F58:F58)</f>
        <v>150000</v>
      </c>
      <c r="G57" s="15">
        <f>SUM(G58:G58)</f>
        <v>0</v>
      </c>
      <c r="H57" s="15">
        <f>SUM(H58:H58)</f>
        <v>150000</v>
      </c>
      <c r="I57" s="15">
        <f>SUM(I58:I58)</f>
        <v>0</v>
      </c>
    </row>
    <row r="58" spans="1:9" ht="76.5" x14ac:dyDescent="0.25">
      <c r="A58" s="17" t="s">
        <v>26</v>
      </c>
      <c r="B58" s="13" t="s">
        <v>17</v>
      </c>
      <c r="C58" s="13" t="s">
        <v>62</v>
      </c>
      <c r="D58" s="13" t="s">
        <v>70</v>
      </c>
      <c r="E58" s="14">
        <v>100</v>
      </c>
      <c r="F58" s="15">
        <f>'[1]9.1 ведомства'!G34</f>
        <v>150000</v>
      </c>
      <c r="G58" s="15">
        <f>'[1]9.1 ведомства'!H34</f>
        <v>0</v>
      </c>
      <c r="H58" s="15">
        <f>'[1]9.1 ведомства'!I34</f>
        <v>150000</v>
      </c>
      <c r="I58" s="15">
        <f>'[1]9.1 ведомства'!J34</f>
        <v>0</v>
      </c>
    </row>
    <row r="59" spans="1:9" ht="63.75" x14ac:dyDescent="0.25">
      <c r="A59" s="17" t="s">
        <v>43</v>
      </c>
      <c r="B59" s="13" t="s">
        <v>17</v>
      </c>
      <c r="C59" s="13" t="s">
        <v>62</v>
      </c>
      <c r="D59" s="13" t="s">
        <v>44</v>
      </c>
      <c r="E59" s="14"/>
      <c r="F59" s="15">
        <f>F60</f>
        <v>2261658.71</v>
      </c>
      <c r="G59" s="15">
        <f t="shared" ref="G59:I60" si="4">G60</f>
        <v>0</v>
      </c>
      <c r="H59" s="15">
        <f t="shared" si="4"/>
        <v>2249300.3200000003</v>
      </c>
      <c r="I59" s="15">
        <f t="shared" si="4"/>
        <v>0</v>
      </c>
    </row>
    <row r="60" spans="1:9" ht="63.75" x14ac:dyDescent="0.25">
      <c r="A60" s="17" t="s">
        <v>31</v>
      </c>
      <c r="B60" s="13" t="s">
        <v>17</v>
      </c>
      <c r="C60" s="13" t="s">
        <v>62</v>
      </c>
      <c r="D60" s="13" t="s">
        <v>45</v>
      </c>
      <c r="E60" s="14"/>
      <c r="F60" s="15">
        <f>F61</f>
        <v>2261658.71</v>
      </c>
      <c r="G60" s="15">
        <f t="shared" si="4"/>
        <v>0</v>
      </c>
      <c r="H60" s="15">
        <f t="shared" si="4"/>
        <v>2249300.3200000003</v>
      </c>
      <c r="I60" s="15">
        <f t="shared" si="4"/>
        <v>0</v>
      </c>
    </row>
    <row r="61" spans="1:9" ht="76.5" x14ac:dyDescent="0.25">
      <c r="A61" s="17" t="s">
        <v>26</v>
      </c>
      <c r="B61" s="13" t="s">
        <v>17</v>
      </c>
      <c r="C61" s="13" t="s">
        <v>62</v>
      </c>
      <c r="D61" s="13" t="s">
        <v>45</v>
      </c>
      <c r="E61" s="14">
        <v>100</v>
      </c>
      <c r="F61" s="15">
        <f>'[1]9.1 ведомства'!G38+'[1]9.1 ведомства'!G267+'[1]9.1 ведомства'!G334+'[1]9.1 ведомства'!G580+'[1]9.1 ведомства'!G762+'[1]9.1 ведомства'!G1163</f>
        <v>2261658.71</v>
      </c>
      <c r="G61" s="15">
        <f>'[1]9.1 ведомства'!H38+'[1]9.1 ведомства'!H267+'[1]9.1 ведомства'!H334+'[1]9.1 ведомства'!H580+'[1]9.1 ведомства'!H762+'[1]9.1 ведомства'!H1163</f>
        <v>0</v>
      </c>
      <c r="H61" s="15">
        <f>'[1]9.1 ведомства'!I38+'[1]9.1 ведомства'!I267+'[1]9.1 ведомства'!I334+'[1]9.1 ведомства'!I580+'[1]9.1 ведомства'!I762+'[1]9.1 ведомства'!I1163</f>
        <v>2249300.3200000003</v>
      </c>
      <c r="I61" s="15">
        <f>'[1]9.1 ведомства'!J38+'[1]9.1 ведомства'!J267+'[1]9.1 ведомства'!J334+'[1]9.1 ведомства'!J580+'[1]9.1 ведомства'!J762+'[1]9.1 ведомства'!J1163</f>
        <v>0</v>
      </c>
    </row>
    <row r="62" spans="1:9" ht="51" x14ac:dyDescent="0.25">
      <c r="A62" s="17" t="s">
        <v>71</v>
      </c>
      <c r="B62" s="13" t="s">
        <v>17</v>
      </c>
      <c r="C62" s="13" t="s">
        <v>62</v>
      </c>
      <c r="D62" s="13" t="s">
        <v>72</v>
      </c>
      <c r="E62" s="14"/>
      <c r="F62" s="15">
        <f>F63</f>
        <v>17880651.780000001</v>
      </c>
      <c r="G62" s="15">
        <f t="shared" ref="G62:I65" si="5">G63</f>
        <v>0</v>
      </c>
      <c r="H62" s="15">
        <f t="shared" si="5"/>
        <v>17880651.780000001</v>
      </c>
      <c r="I62" s="15">
        <f t="shared" si="5"/>
        <v>0</v>
      </c>
    </row>
    <row r="63" spans="1:9" ht="25.5" x14ac:dyDescent="0.25">
      <c r="A63" s="17" t="s">
        <v>73</v>
      </c>
      <c r="B63" s="13" t="s">
        <v>17</v>
      </c>
      <c r="C63" s="13" t="s">
        <v>62</v>
      </c>
      <c r="D63" s="13" t="s">
        <v>74</v>
      </c>
      <c r="E63" s="14"/>
      <c r="F63" s="15">
        <f>F64</f>
        <v>17880651.780000001</v>
      </c>
      <c r="G63" s="15">
        <f t="shared" si="5"/>
        <v>0</v>
      </c>
      <c r="H63" s="15">
        <f t="shared" si="5"/>
        <v>17880651.780000001</v>
      </c>
      <c r="I63" s="15">
        <f t="shared" si="5"/>
        <v>0</v>
      </c>
    </row>
    <row r="64" spans="1:9" ht="38.25" x14ac:dyDescent="0.25">
      <c r="A64" s="17" t="s">
        <v>75</v>
      </c>
      <c r="B64" s="13" t="s">
        <v>17</v>
      </c>
      <c r="C64" s="13" t="s">
        <v>62</v>
      </c>
      <c r="D64" s="13" t="s">
        <v>76</v>
      </c>
      <c r="E64" s="14"/>
      <c r="F64" s="15">
        <f>F65</f>
        <v>17880651.780000001</v>
      </c>
      <c r="G64" s="15">
        <f t="shared" si="5"/>
        <v>0</v>
      </c>
      <c r="H64" s="15">
        <f t="shared" si="5"/>
        <v>17880651.780000001</v>
      </c>
      <c r="I64" s="15">
        <f t="shared" si="5"/>
        <v>0</v>
      </c>
    </row>
    <row r="65" spans="1:9" ht="38.25" x14ac:dyDescent="0.25">
      <c r="A65" s="17" t="s">
        <v>57</v>
      </c>
      <c r="B65" s="13" t="s">
        <v>17</v>
      </c>
      <c r="C65" s="13" t="s">
        <v>62</v>
      </c>
      <c r="D65" s="13" t="s">
        <v>77</v>
      </c>
      <c r="E65" s="14"/>
      <c r="F65" s="15">
        <f>F66</f>
        <v>17880651.780000001</v>
      </c>
      <c r="G65" s="15">
        <f t="shared" si="5"/>
        <v>0</v>
      </c>
      <c r="H65" s="15">
        <f t="shared" si="5"/>
        <v>17880651.780000001</v>
      </c>
      <c r="I65" s="15">
        <f t="shared" si="5"/>
        <v>0</v>
      </c>
    </row>
    <row r="66" spans="1:9" ht="76.5" x14ac:dyDescent="0.25">
      <c r="A66" s="17" t="s">
        <v>26</v>
      </c>
      <c r="B66" s="13" t="s">
        <v>17</v>
      </c>
      <c r="C66" s="13" t="s">
        <v>62</v>
      </c>
      <c r="D66" s="13" t="s">
        <v>77</v>
      </c>
      <c r="E66" s="14">
        <v>100</v>
      </c>
      <c r="F66" s="15">
        <f>'[1]9.1 ведомства'!G272</f>
        <v>17880651.780000001</v>
      </c>
      <c r="G66" s="15">
        <f>'[1]9.1 ведомства'!H272</f>
        <v>0</v>
      </c>
      <c r="H66" s="15">
        <f>'[1]9.1 ведомства'!I272</f>
        <v>17880651.780000001</v>
      </c>
      <c r="I66" s="15">
        <f>'[1]9.1 ведомства'!J272</f>
        <v>0</v>
      </c>
    </row>
    <row r="67" spans="1:9" x14ac:dyDescent="0.25">
      <c r="A67" s="16" t="s">
        <v>20</v>
      </c>
      <c r="B67" s="13" t="s">
        <v>17</v>
      </c>
      <c r="C67" s="13" t="s">
        <v>62</v>
      </c>
      <c r="D67" s="13" t="s">
        <v>21</v>
      </c>
      <c r="E67" s="14"/>
      <c r="F67" s="15">
        <f t="shared" ref="F67:I69" si="6">F68</f>
        <v>73404469.090000018</v>
      </c>
      <c r="G67" s="15">
        <f t="shared" si="6"/>
        <v>0</v>
      </c>
      <c r="H67" s="15">
        <f t="shared" si="6"/>
        <v>78684566.790000007</v>
      </c>
      <c r="I67" s="15">
        <f t="shared" si="6"/>
        <v>0</v>
      </c>
    </row>
    <row r="68" spans="1:9" ht="38.25" x14ac:dyDescent="0.25">
      <c r="A68" s="16" t="s">
        <v>22</v>
      </c>
      <c r="B68" s="13" t="s">
        <v>17</v>
      </c>
      <c r="C68" s="13" t="s">
        <v>62</v>
      </c>
      <c r="D68" s="13" t="s">
        <v>23</v>
      </c>
      <c r="E68" s="14"/>
      <c r="F68" s="15">
        <f>F69+F71</f>
        <v>73404469.090000018</v>
      </c>
      <c r="G68" s="15">
        <f t="shared" ref="G68:I68" si="7">G69+G71</f>
        <v>0</v>
      </c>
      <c r="H68" s="15">
        <f t="shared" si="7"/>
        <v>78684566.790000007</v>
      </c>
      <c r="I68" s="15">
        <f t="shared" si="7"/>
        <v>0</v>
      </c>
    </row>
    <row r="69" spans="1:9" ht="38.25" x14ac:dyDescent="0.25">
      <c r="A69" s="17" t="s">
        <v>57</v>
      </c>
      <c r="B69" s="13" t="s">
        <v>17</v>
      </c>
      <c r="C69" s="13" t="s">
        <v>62</v>
      </c>
      <c r="D69" s="13" t="s">
        <v>78</v>
      </c>
      <c r="E69" s="14"/>
      <c r="F69" s="15">
        <f t="shared" si="6"/>
        <v>66274296.730000012</v>
      </c>
      <c r="G69" s="15">
        <f t="shared" si="6"/>
        <v>0</v>
      </c>
      <c r="H69" s="15">
        <f t="shared" si="6"/>
        <v>66273519.960000008</v>
      </c>
      <c r="I69" s="15">
        <f t="shared" si="6"/>
        <v>0</v>
      </c>
    </row>
    <row r="70" spans="1:9" ht="76.5" x14ac:dyDescent="0.25">
      <c r="A70" s="17" t="s">
        <v>26</v>
      </c>
      <c r="B70" s="13" t="s">
        <v>17</v>
      </c>
      <c r="C70" s="13" t="s">
        <v>62</v>
      </c>
      <c r="D70" s="13" t="s">
        <v>78</v>
      </c>
      <c r="E70" s="14">
        <v>100</v>
      </c>
      <c r="F70" s="15">
        <f>'[1]9.1 ведомства'!G44+'[1]9.1 ведомства'!G338+'[1]9.1 ведомства'!G584+'[1]9.1 ведомства'!G766</f>
        <v>66274296.730000012</v>
      </c>
      <c r="G70" s="15">
        <f>'[1]9.1 ведомства'!H44+'[1]9.1 ведомства'!H338+'[1]9.1 ведомства'!H584+'[1]9.1 ведомства'!H766</f>
        <v>0</v>
      </c>
      <c r="H70" s="15">
        <f>'[1]9.1 ведомства'!I44+'[1]9.1 ведомства'!I338+'[1]9.1 ведомства'!I584+'[1]9.1 ведомства'!I766</f>
        <v>66273519.960000008</v>
      </c>
      <c r="I70" s="15">
        <f>'[1]9.1 ведомства'!J44+'[1]9.1 ведомства'!J338+'[1]9.1 ведомства'!J584+'[1]9.1 ведомства'!J766</f>
        <v>0</v>
      </c>
    </row>
    <row r="71" spans="1:9" ht="51" x14ac:dyDescent="0.25">
      <c r="A71" s="21" t="s">
        <v>79</v>
      </c>
      <c r="B71" s="13" t="s">
        <v>17</v>
      </c>
      <c r="C71" s="13" t="s">
        <v>62</v>
      </c>
      <c r="D71" s="13" t="s">
        <v>80</v>
      </c>
      <c r="E71" s="14"/>
      <c r="F71" s="15">
        <f>F72</f>
        <v>7130172.3600000003</v>
      </c>
      <c r="G71" s="15">
        <f>G72</f>
        <v>0</v>
      </c>
      <c r="H71" s="15">
        <f>H72</f>
        <v>12411046.83</v>
      </c>
      <c r="I71" s="15">
        <f>I72</f>
        <v>0</v>
      </c>
    </row>
    <row r="72" spans="1:9" x14ac:dyDescent="0.25">
      <c r="A72" s="17" t="s">
        <v>59</v>
      </c>
      <c r="B72" s="13" t="s">
        <v>17</v>
      </c>
      <c r="C72" s="13" t="s">
        <v>62</v>
      </c>
      <c r="D72" s="13" t="s">
        <v>80</v>
      </c>
      <c r="E72" s="14">
        <v>800</v>
      </c>
      <c r="F72" s="15">
        <f>'[1]9.1 ведомства'!G275</f>
        <v>7130172.3600000003</v>
      </c>
      <c r="G72" s="15">
        <f>'[1]9.1 ведомства'!H275</f>
        <v>0</v>
      </c>
      <c r="H72" s="15">
        <f>'[1]9.1 ведомства'!I275</f>
        <v>12411046.83</v>
      </c>
      <c r="I72" s="15">
        <f>'[1]9.1 ведомства'!J275</f>
        <v>0</v>
      </c>
    </row>
    <row r="73" spans="1:9" x14ac:dyDescent="0.25">
      <c r="A73" s="17" t="s">
        <v>81</v>
      </c>
      <c r="B73" s="13" t="s">
        <v>17</v>
      </c>
      <c r="C73" s="13" t="s">
        <v>82</v>
      </c>
      <c r="D73" s="13"/>
      <c r="E73" s="14"/>
      <c r="F73" s="15">
        <f>F74</f>
        <v>12589.48</v>
      </c>
      <c r="G73" s="15">
        <f t="shared" ref="G73:I76" si="8">G74</f>
        <v>12589.48</v>
      </c>
      <c r="H73" s="15">
        <f t="shared" si="8"/>
        <v>13200.03</v>
      </c>
      <c r="I73" s="15">
        <f t="shared" si="8"/>
        <v>13200.03</v>
      </c>
    </row>
    <row r="74" spans="1:9" x14ac:dyDescent="0.25">
      <c r="A74" s="16" t="s">
        <v>20</v>
      </c>
      <c r="B74" s="13" t="s">
        <v>17</v>
      </c>
      <c r="C74" s="13" t="s">
        <v>82</v>
      </c>
      <c r="D74" s="13" t="s">
        <v>21</v>
      </c>
      <c r="E74" s="14"/>
      <c r="F74" s="15">
        <f>F75</f>
        <v>12589.48</v>
      </c>
      <c r="G74" s="15">
        <f t="shared" si="8"/>
        <v>12589.48</v>
      </c>
      <c r="H74" s="15">
        <f t="shared" si="8"/>
        <v>13200.03</v>
      </c>
      <c r="I74" s="15">
        <f t="shared" si="8"/>
        <v>13200.03</v>
      </c>
    </row>
    <row r="75" spans="1:9" ht="38.25" x14ac:dyDescent="0.25">
      <c r="A75" s="16" t="s">
        <v>22</v>
      </c>
      <c r="B75" s="13" t="s">
        <v>17</v>
      </c>
      <c r="C75" s="13" t="s">
        <v>82</v>
      </c>
      <c r="D75" s="13" t="s">
        <v>23</v>
      </c>
      <c r="E75" s="14"/>
      <c r="F75" s="15">
        <f>F76</f>
        <v>12589.48</v>
      </c>
      <c r="G75" s="15">
        <f t="shared" si="8"/>
        <v>12589.48</v>
      </c>
      <c r="H75" s="15">
        <f t="shared" si="8"/>
        <v>13200.03</v>
      </c>
      <c r="I75" s="15">
        <f t="shared" si="8"/>
        <v>13200.03</v>
      </c>
    </row>
    <row r="76" spans="1:9" ht="51" x14ac:dyDescent="0.25">
      <c r="A76" s="17" t="s">
        <v>83</v>
      </c>
      <c r="B76" s="13" t="s">
        <v>17</v>
      </c>
      <c r="C76" s="13" t="s">
        <v>82</v>
      </c>
      <c r="D76" s="13" t="s">
        <v>84</v>
      </c>
      <c r="E76" s="14"/>
      <c r="F76" s="15">
        <f>F77</f>
        <v>12589.48</v>
      </c>
      <c r="G76" s="15">
        <f t="shared" si="8"/>
        <v>12589.48</v>
      </c>
      <c r="H76" s="15">
        <f t="shared" si="8"/>
        <v>13200.03</v>
      </c>
      <c r="I76" s="15">
        <f t="shared" si="8"/>
        <v>13200.03</v>
      </c>
    </row>
    <row r="77" spans="1:9" ht="38.25" x14ac:dyDescent="0.25">
      <c r="A77" s="17" t="s">
        <v>29</v>
      </c>
      <c r="B77" s="13" t="s">
        <v>17</v>
      </c>
      <c r="C77" s="13" t="s">
        <v>82</v>
      </c>
      <c r="D77" s="13" t="s">
        <v>84</v>
      </c>
      <c r="E77" s="14">
        <v>200</v>
      </c>
      <c r="F77" s="15">
        <f>'[1]9.1 ведомства'!G49</f>
        <v>12589.48</v>
      </c>
      <c r="G77" s="15">
        <f>'[1]9.1 ведомства'!H49</f>
        <v>12589.48</v>
      </c>
      <c r="H77" s="15">
        <f>'[1]9.1 ведомства'!I49</f>
        <v>13200.03</v>
      </c>
      <c r="I77" s="15">
        <f>'[1]9.1 ведомства'!J49</f>
        <v>13200.03</v>
      </c>
    </row>
    <row r="78" spans="1:9" ht="51" x14ac:dyDescent="0.25">
      <c r="A78" s="17" t="s">
        <v>85</v>
      </c>
      <c r="B78" s="13" t="s">
        <v>17</v>
      </c>
      <c r="C78" s="13" t="s">
        <v>86</v>
      </c>
      <c r="D78" s="13"/>
      <c r="E78" s="13"/>
      <c r="F78" s="15">
        <f>F91+F79</f>
        <v>2578655.9500000002</v>
      </c>
      <c r="G78" s="15">
        <f>G91+G79</f>
        <v>0</v>
      </c>
      <c r="H78" s="15">
        <f>H91+H79</f>
        <v>2478655.9500000002</v>
      </c>
      <c r="I78" s="15">
        <f>I91+I79</f>
        <v>0</v>
      </c>
    </row>
    <row r="79" spans="1:9" ht="38.25" x14ac:dyDescent="0.25">
      <c r="A79" s="17" t="s">
        <v>35</v>
      </c>
      <c r="B79" s="13" t="s">
        <v>17</v>
      </c>
      <c r="C79" s="13" t="s">
        <v>86</v>
      </c>
      <c r="D79" s="13" t="s">
        <v>87</v>
      </c>
      <c r="E79" s="13"/>
      <c r="F79" s="15">
        <f>F80</f>
        <v>150000</v>
      </c>
      <c r="G79" s="15">
        <f>G80</f>
        <v>0</v>
      </c>
      <c r="H79" s="15">
        <f>H80</f>
        <v>50000</v>
      </c>
      <c r="I79" s="15">
        <f>I80</f>
        <v>0</v>
      </c>
    </row>
    <row r="80" spans="1:9" ht="38.25" x14ac:dyDescent="0.25">
      <c r="A80" s="17" t="s">
        <v>37</v>
      </c>
      <c r="B80" s="13" t="s">
        <v>17</v>
      </c>
      <c r="C80" s="13" t="s">
        <v>86</v>
      </c>
      <c r="D80" s="13" t="s">
        <v>38</v>
      </c>
      <c r="E80" s="14"/>
      <c r="F80" s="15">
        <f>F81+F88</f>
        <v>150000</v>
      </c>
      <c r="G80" s="15">
        <f t="shared" ref="G80:I80" si="9">G81+G88</f>
        <v>0</v>
      </c>
      <c r="H80" s="15">
        <f t="shared" si="9"/>
        <v>50000</v>
      </c>
      <c r="I80" s="15">
        <f t="shared" si="9"/>
        <v>0</v>
      </c>
    </row>
    <row r="81" spans="1:9" ht="51" x14ac:dyDescent="0.25">
      <c r="A81" s="17" t="s">
        <v>39</v>
      </c>
      <c r="B81" s="13" t="s">
        <v>17</v>
      </c>
      <c r="C81" s="13" t="s">
        <v>86</v>
      </c>
      <c r="D81" s="13" t="s">
        <v>40</v>
      </c>
      <c r="E81" s="14"/>
      <c r="F81" s="15">
        <f>F82+F85</f>
        <v>100000</v>
      </c>
      <c r="G81" s="15">
        <f>G82+G85</f>
        <v>0</v>
      </c>
      <c r="H81" s="15">
        <f>H82+H85</f>
        <v>0</v>
      </c>
      <c r="I81" s="15">
        <f>I82+I85</f>
        <v>0</v>
      </c>
    </row>
    <row r="82" spans="1:9" ht="51" x14ac:dyDescent="0.25">
      <c r="A82" s="18" t="s">
        <v>88</v>
      </c>
      <c r="B82" s="13" t="s">
        <v>17</v>
      </c>
      <c r="C82" s="13" t="s">
        <v>86</v>
      </c>
      <c r="D82" s="13" t="s">
        <v>89</v>
      </c>
      <c r="E82" s="14"/>
      <c r="F82" s="15">
        <f>SUM(F83:F84)</f>
        <v>50000</v>
      </c>
      <c r="G82" s="15">
        <f>SUM(G83:G84)</f>
        <v>0</v>
      </c>
      <c r="H82" s="15">
        <f>SUM(H83:H84)</f>
        <v>0</v>
      </c>
      <c r="I82" s="15">
        <f>SUM(I83:I84)</f>
        <v>0</v>
      </c>
    </row>
    <row r="83" spans="1:9" ht="76.5" x14ac:dyDescent="0.25">
      <c r="A83" s="17" t="s">
        <v>26</v>
      </c>
      <c r="B83" s="13" t="s">
        <v>17</v>
      </c>
      <c r="C83" s="13" t="s">
        <v>86</v>
      </c>
      <c r="D83" s="13" t="s">
        <v>89</v>
      </c>
      <c r="E83" s="14">
        <v>100</v>
      </c>
      <c r="F83" s="15">
        <f>'[1]9.1 ведомства'!G1105</f>
        <v>35000</v>
      </c>
      <c r="G83" s="15">
        <f>'[1]9.1 ведомства'!H1105</f>
        <v>0</v>
      </c>
      <c r="H83" s="15">
        <f>'[1]9.1 ведомства'!I1105</f>
        <v>0</v>
      </c>
      <c r="I83" s="15">
        <f>'[1]9.1 ведомства'!J1105</f>
        <v>0</v>
      </c>
    </row>
    <row r="84" spans="1:9" ht="38.25" x14ac:dyDescent="0.25">
      <c r="A84" s="17" t="s">
        <v>29</v>
      </c>
      <c r="B84" s="13" t="s">
        <v>17</v>
      </c>
      <c r="C84" s="13" t="s">
        <v>86</v>
      </c>
      <c r="D84" s="13" t="s">
        <v>89</v>
      </c>
      <c r="E84" s="14">
        <v>200</v>
      </c>
      <c r="F84" s="15">
        <f>'[1]9.1 ведомства'!G1106</f>
        <v>15000</v>
      </c>
      <c r="G84" s="15">
        <f>'[1]9.1 ведомства'!H1106</f>
        <v>0</v>
      </c>
      <c r="H84" s="15">
        <f>'[1]9.1 ведомства'!I1106</f>
        <v>0</v>
      </c>
      <c r="I84" s="15">
        <f>'[1]9.1 ведомства'!J1106</f>
        <v>0</v>
      </c>
    </row>
    <row r="85" spans="1:9" ht="25.5" x14ac:dyDescent="0.25">
      <c r="A85" s="17" t="s">
        <v>41</v>
      </c>
      <c r="B85" s="13" t="s">
        <v>17</v>
      </c>
      <c r="C85" s="13" t="s">
        <v>86</v>
      </c>
      <c r="D85" s="13" t="s">
        <v>42</v>
      </c>
      <c r="E85" s="14"/>
      <c r="F85" s="15">
        <f>SUM(F86:F87)</f>
        <v>50000</v>
      </c>
      <c r="G85" s="15">
        <f>SUM(G86:G87)</f>
        <v>0</v>
      </c>
      <c r="H85" s="15">
        <f>SUM(H86:H87)</f>
        <v>0</v>
      </c>
      <c r="I85" s="15">
        <f>SUM(I86:I87)</f>
        <v>0</v>
      </c>
    </row>
    <row r="86" spans="1:9" ht="76.5" x14ac:dyDescent="0.25">
      <c r="A86" s="17" t="s">
        <v>26</v>
      </c>
      <c r="B86" s="13" t="s">
        <v>17</v>
      </c>
      <c r="C86" s="13" t="s">
        <v>86</v>
      </c>
      <c r="D86" s="13" t="s">
        <v>42</v>
      </c>
      <c r="E86" s="14">
        <v>100</v>
      </c>
      <c r="F86" s="15">
        <f>'[1]9.1 ведомства'!G1108</f>
        <v>35000</v>
      </c>
      <c r="G86" s="15">
        <f>'[1]9.1 ведомства'!H1108</f>
        <v>0</v>
      </c>
      <c r="H86" s="15">
        <f>'[1]9.1 ведомства'!I1108</f>
        <v>0</v>
      </c>
      <c r="I86" s="15">
        <f>'[1]9.1 ведомства'!J1108</f>
        <v>0</v>
      </c>
    </row>
    <row r="87" spans="1:9" ht="38.25" x14ac:dyDescent="0.25">
      <c r="A87" s="17" t="s">
        <v>29</v>
      </c>
      <c r="B87" s="13" t="s">
        <v>17</v>
      </c>
      <c r="C87" s="13" t="s">
        <v>86</v>
      </c>
      <c r="D87" s="13" t="s">
        <v>42</v>
      </c>
      <c r="E87" s="14">
        <v>200</v>
      </c>
      <c r="F87" s="15">
        <f>'[1]9.1 ведомства'!G1109</f>
        <v>15000</v>
      </c>
      <c r="G87" s="15">
        <f>'[1]9.1 ведомства'!H1109</f>
        <v>0</v>
      </c>
      <c r="H87" s="15">
        <f>'[1]9.1 ведомства'!I1109</f>
        <v>0</v>
      </c>
      <c r="I87" s="15">
        <f>'[1]9.1 ведомства'!J1109</f>
        <v>0</v>
      </c>
    </row>
    <row r="88" spans="1:9" ht="63.75" x14ac:dyDescent="0.25">
      <c r="A88" s="17" t="s">
        <v>43</v>
      </c>
      <c r="B88" s="13" t="s">
        <v>17</v>
      </c>
      <c r="C88" s="13" t="s">
        <v>86</v>
      </c>
      <c r="D88" s="13" t="s">
        <v>44</v>
      </c>
      <c r="E88" s="14"/>
      <c r="F88" s="15">
        <f>F89</f>
        <v>50000</v>
      </c>
      <c r="G88" s="15">
        <f t="shared" ref="G88:I89" si="10">G89</f>
        <v>0</v>
      </c>
      <c r="H88" s="15">
        <f t="shared" si="10"/>
        <v>50000</v>
      </c>
      <c r="I88" s="15">
        <f t="shared" si="10"/>
        <v>0</v>
      </c>
    </row>
    <row r="89" spans="1:9" ht="63.75" x14ac:dyDescent="0.25">
      <c r="A89" s="17" t="s">
        <v>31</v>
      </c>
      <c r="B89" s="13" t="s">
        <v>17</v>
      </c>
      <c r="C89" s="13" t="s">
        <v>86</v>
      </c>
      <c r="D89" s="13" t="s">
        <v>45</v>
      </c>
      <c r="E89" s="14"/>
      <c r="F89" s="15">
        <f>F90</f>
        <v>50000</v>
      </c>
      <c r="G89" s="15">
        <f t="shared" si="10"/>
        <v>0</v>
      </c>
      <c r="H89" s="15">
        <f t="shared" si="10"/>
        <v>50000</v>
      </c>
      <c r="I89" s="15">
        <f t="shared" si="10"/>
        <v>0</v>
      </c>
    </row>
    <row r="90" spans="1:9" ht="76.5" x14ac:dyDescent="0.25">
      <c r="A90" s="17" t="s">
        <v>26</v>
      </c>
      <c r="B90" s="13" t="s">
        <v>17</v>
      </c>
      <c r="C90" s="13" t="s">
        <v>86</v>
      </c>
      <c r="D90" s="13" t="s">
        <v>45</v>
      </c>
      <c r="E90" s="14">
        <v>100</v>
      </c>
      <c r="F90" s="15">
        <f>'[1]9.1 ведомства'!G1116</f>
        <v>50000</v>
      </c>
      <c r="G90" s="15">
        <f>'[1]9.1 ведомства'!H1116</f>
        <v>0</v>
      </c>
      <c r="H90" s="15">
        <f>'[1]9.1 ведомства'!I1116</f>
        <v>50000</v>
      </c>
      <c r="I90" s="15">
        <f>'[1]9.1 ведомства'!J1116</f>
        <v>0</v>
      </c>
    </row>
    <row r="91" spans="1:9" x14ac:dyDescent="0.25">
      <c r="A91" s="16" t="s">
        <v>20</v>
      </c>
      <c r="B91" s="13" t="s">
        <v>17</v>
      </c>
      <c r="C91" s="13" t="s">
        <v>86</v>
      </c>
      <c r="D91" s="13" t="s">
        <v>21</v>
      </c>
      <c r="E91" s="13"/>
      <c r="F91" s="15">
        <f>F92</f>
        <v>2428655.9500000002</v>
      </c>
      <c r="G91" s="15">
        <f>G92</f>
        <v>0</v>
      </c>
      <c r="H91" s="15">
        <f>H92</f>
        <v>2428655.9500000002</v>
      </c>
      <c r="I91" s="15">
        <f>I92</f>
        <v>0</v>
      </c>
    </row>
    <row r="92" spans="1:9" ht="25.5" x14ac:dyDescent="0.25">
      <c r="A92" s="18" t="s">
        <v>90</v>
      </c>
      <c r="B92" s="13" t="s">
        <v>17</v>
      </c>
      <c r="C92" s="13" t="s">
        <v>86</v>
      </c>
      <c r="D92" s="13" t="s">
        <v>91</v>
      </c>
      <c r="E92" s="13"/>
      <c r="F92" s="15">
        <f>F93+F95</f>
        <v>2428655.9500000002</v>
      </c>
      <c r="G92" s="15">
        <f t="shared" ref="G92:I92" si="11">G93+G95</f>
        <v>0</v>
      </c>
      <c r="H92" s="15">
        <f t="shared" si="11"/>
        <v>2428655.9500000002</v>
      </c>
      <c r="I92" s="15">
        <f t="shared" si="11"/>
        <v>0</v>
      </c>
    </row>
    <row r="93" spans="1:9" ht="51" x14ac:dyDescent="0.25">
      <c r="A93" s="18" t="s">
        <v>92</v>
      </c>
      <c r="B93" s="13" t="s">
        <v>17</v>
      </c>
      <c r="C93" s="13" t="s">
        <v>86</v>
      </c>
      <c r="D93" s="13" t="s">
        <v>93</v>
      </c>
      <c r="E93" s="13"/>
      <c r="F93" s="15">
        <f>F94</f>
        <v>1232612.7000000002</v>
      </c>
      <c r="G93" s="15">
        <f>G94</f>
        <v>0</v>
      </c>
      <c r="H93" s="15">
        <f>H94</f>
        <v>1232612.7000000002</v>
      </c>
      <c r="I93" s="15">
        <f>I94</f>
        <v>0</v>
      </c>
    </row>
    <row r="94" spans="1:9" ht="76.5" x14ac:dyDescent="0.25">
      <c r="A94" s="17" t="s">
        <v>26</v>
      </c>
      <c r="B94" s="13" t="s">
        <v>17</v>
      </c>
      <c r="C94" s="13" t="s">
        <v>86</v>
      </c>
      <c r="D94" s="13" t="s">
        <v>93</v>
      </c>
      <c r="E94" s="13" t="s">
        <v>50</v>
      </c>
      <c r="F94" s="15">
        <f>'[1]9.1 ведомства'!G1120</f>
        <v>1232612.7000000002</v>
      </c>
      <c r="G94" s="15">
        <f>'[1]9.1 ведомства'!H1120</f>
        <v>0</v>
      </c>
      <c r="H94" s="15">
        <f>'[1]9.1 ведомства'!I1120</f>
        <v>1232612.7000000002</v>
      </c>
      <c r="I94" s="15">
        <f>'[1]9.1 ведомства'!J1120</f>
        <v>0</v>
      </c>
    </row>
    <row r="95" spans="1:9" ht="38.25" x14ac:dyDescent="0.25">
      <c r="A95" s="17" t="s">
        <v>57</v>
      </c>
      <c r="B95" s="13" t="s">
        <v>17</v>
      </c>
      <c r="C95" s="13" t="s">
        <v>86</v>
      </c>
      <c r="D95" s="13" t="s">
        <v>94</v>
      </c>
      <c r="E95" s="14"/>
      <c r="F95" s="15">
        <f>F96</f>
        <v>1196043.2500000002</v>
      </c>
      <c r="G95" s="15">
        <f>G96</f>
        <v>0</v>
      </c>
      <c r="H95" s="15">
        <f>H96</f>
        <v>1196043.2500000002</v>
      </c>
      <c r="I95" s="15">
        <f>I96</f>
        <v>0</v>
      </c>
    </row>
    <row r="96" spans="1:9" ht="76.5" x14ac:dyDescent="0.25">
      <c r="A96" s="17" t="s">
        <v>26</v>
      </c>
      <c r="B96" s="13" t="s">
        <v>17</v>
      </c>
      <c r="C96" s="13" t="s">
        <v>86</v>
      </c>
      <c r="D96" s="13" t="s">
        <v>94</v>
      </c>
      <c r="E96" s="14">
        <v>100</v>
      </c>
      <c r="F96" s="15">
        <f>'[1]9.1 ведомства'!G1122</f>
        <v>1196043.2500000002</v>
      </c>
      <c r="G96" s="15">
        <f>'[1]9.1 ведомства'!H1122</f>
        <v>0</v>
      </c>
      <c r="H96" s="15">
        <f>'[1]9.1 ведомства'!I1122</f>
        <v>1196043.2500000002</v>
      </c>
      <c r="I96" s="15">
        <f>'[1]9.1 ведомства'!J1122</f>
        <v>0</v>
      </c>
    </row>
    <row r="97" spans="1:9" x14ac:dyDescent="0.25">
      <c r="A97" s="17" t="s">
        <v>95</v>
      </c>
      <c r="B97" s="13" t="s">
        <v>17</v>
      </c>
      <c r="C97" s="13" t="s">
        <v>96</v>
      </c>
      <c r="D97" s="13"/>
      <c r="E97" s="14"/>
      <c r="F97" s="15">
        <f>F98</f>
        <v>3000000</v>
      </c>
      <c r="G97" s="15">
        <f t="shared" ref="G97:I100" si="12">G98</f>
        <v>0</v>
      </c>
      <c r="H97" s="15">
        <f t="shared" si="12"/>
        <v>3000000</v>
      </c>
      <c r="I97" s="15">
        <f t="shared" si="12"/>
        <v>0</v>
      </c>
    </row>
    <row r="98" spans="1:9" x14ac:dyDescent="0.25">
      <c r="A98" s="16" t="s">
        <v>20</v>
      </c>
      <c r="B98" s="13" t="s">
        <v>17</v>
      </c>
      <c r="C98" s="13" t="s">
        <v>96</v>
      </c>
      <c r="D98" s="13" t="s">
        <v>21</v>
      </c>
      <c r="E98" s="14"/>
      <c r="F98" s="15">
        <f>F99</f>
        <v>3000000</v>
      </c>
      <c r="G98" s="15">
        <f t="shared" si="12"/>
        <v>0</v>
      </c>
      <c r="H98" s="15">
        <f t="shared" si="12"/>
        <v>3000000</v>
      </c>
      <c r="I98" s="15">
        <f t="shared" si="12"/>
        <v>0</v>
      </c>
    </row>
    <row r="99" spans="1:9" ht="38.25" x14ac:dyDescent="0.25">
      <c r="A99" s="16" t="s">
        <v>22</v>
      </c>
      <c r="B99" s="13" t="s">
        <v>17</v>
      </c>
      <c r="C99" s="13" t="s">
        <v>96</v>
      </c>
      <c r="D99" s="13" t="s">
        <v>23</v>
      </c>
      <c r="E99" s="14"/>
      <c r="F99" s="15">
        <f>F100</f>
        <v>3000000</v>
      </c>
      <c r="G99" s="15">
        <f t="shared" si="12"/>
        <v>0</v>
      </c>
      <c r="H99" s="15">
        <f t="shared" si="12"/>
        <v>3000000</v>
      </c>
      <c r="I99" s="15">
        <f t="shared" si="12"/>
        <v>0</v>
      </c>
    </row>
    <row r="100" spans="1:9" ht="25.5" x14ac:dyDescent="0.25">
      <c r="A100" s="18" t="s">
        <v>97</v>
      </c>
      <c r="B100" s="13" t="s">
        <v>17</v>
      </c>
      <c r="C100" s="13" t="s">
        <v>96</v>
      </c>
      <c r="D100" s="13" t="s">
        <v>98</v>
      </c>
      <c r="E100" s="14"/>
      <c r="F100" s="15">
        <f>F101</f>
        <v>3000000</v>
      </c>
      <c r="G100" s="15">
        <f t="shared" si="12"/>
        <v>0</v>
      </c>
      <c r="H100" s="15">
        <f t="shared" si="12"/>
        <v>3000000</v>
      </c>
      <c r="I100" s="15">
        <f t="shared" si="12"/>
        <v>0</v>
      </c>
    </row>
    <row r="101" spans="1:9" x14ac:dyDescent="0.25">
      <c r="A101" s="17" t="s">
        <v>59</v>
      </c>
      <c r="B101" s="13" t="s">
        <v>17</v>
      </c>
      <c r="C101" s="13" t="s">
        <v>96</v>
      </c>
      <c r="D101" s="13" t="s">
        <v>98</v>
      </c>
      <c r="E101" s="14">
        <v>800</v>
      </c>
      <c r="F101" s="15">
        <f>'[1]9.1 ведомства'!G280</f>
        <v>3000000</v>
      </c>
      <c r="G101" s="15">
        <f>'[1]9.1 ведомства'!H280</f>
        <v>0</v>
      </c>
      <c r="H101" s="15">
        <f>'[1]9.1 ведомства'!I280</f>
        <v>3000000</v>
      </c>
      <c r="I101" s="15">
        <f>'[1]9.1 ведомства'!J280</f>
        <v>0</v>
      </c>
    </row>
    <row r="102" spans="1:9" x14ac:dyDescent="0.25">
      <c r="A102" s="17" t="s">
        <v>99</v>
      </c>
      <c r="B102" s="13" t="s">
        <v>17</v>
      </c>
      <c r="C102" s="13" t="s">
        <v>100</v>
      </c>
      <c r="D102" s="13"/>
      <c r="E102" s="14"/>
      <c r="F102" s="15">
        <f>F103+F108+F145</f>
        <v>61270743.209999993</v>
      </c>
      <c r="G102" s="15">
        <f>G103+G108+G145</f>
        <v>2040601.83</v>
      </c>
      <c r="H102" s="15">
        <f>H103+H108+H145</f>
        <v>62150013.209999993</v>
      </c>
      <c r="I102" s="15">
        <f>I103+I108+I145</f>
        <v>2060621.83</v>
      </c>
    </row>
    <row r="103" spans="1:9" ht="25.5" x14ac:dyDescent="0.25">
      <c r="A103" s="17" t="s">
        <v>101</v>
      </c>
      <c r="B103" s="13" t="s">
        <v>17</v>
      </c>
      <c r="C103" s="13" t="s">
        <v>100</v>
      </c>
      <c r="D103" s="13" t="s">
        <v>102</v>
      </c>
      <c r="E103" s="14"/>
      <c r="F103" s="15">
        <f>F104</f>
        <v>400000</v>
      </c>
      <c r="G103" s="15">
        <f t="shared" ref="G103:I105" si="13">G104</f>
        <v>0</v>
      </c>
      <c r="H103" s="15">
        <f t="shared" si="13"/>
        <v>400000</v>
      </c>
      <c r="I103" s="15">
        <f t="shared" si="13"/>
        <v>0</v>
      </c>
    </row>
    <row r="104" spans="1:9" ht="38.25" x14ac:dyDescent="0.25">
      <c r="A104" s="17" t="s">
        <v>103</v>
      </c>
      <c r="B104" s="13" t="s">
        <v>17</v>
      </c>
      <c r="C104" s="13" t="s">
        <v>100</v>
      </c>
      <c r="D104" s="13" t="s">
        <v>104</v>
      </c>
      <c r="E104" s="14"/>
      <c r="F104" s="15">
        <f>F105</f>
        <v>400000</v>
      </c>
      <c r="G104" s="15">
        <f t="shared" si="13"/>
        <v>0</v>
      </c>
      <c r="H104" s="15">
        <f t="shared" si="13"/>
        <v>400000</v>
      </c>
      <c r="I104" s="15">
        <f t="shared" si="13"/>
        <v>0</v>
      </c>
    </row>
    <row r="105" spans="1:9" ht="51" x14ac:dyDescent="0.25">
      <c r="A105" s="17" t="s">
        <v>105</v>
      </c>
      <c r="B105" s="13" t="s">
        <v>17</v>
      </c>
      <c r="C105" s="13" t="s">
        <v>100</v>
      </c>
      <c r="D105" s="13" t="s">
        <v>106</v>
      </c>
      <c r="E105" s="14"/>
      <c r="F105" s="15">
        <f>F106</f>
        <v>400000</v>
      </c>
      <c r="G105" s="15">
        <f t="shared" si="13"/>
        <v>0</v>
      </c>
      <c r="H105" s="15">
        <f t="shared" si="13"/>
        <v>400000</v>
      </c>
      <c r="I105" s="15">
        <f t="shared" si="13"/>
        <v>0</v>
      </c>
    </row>
    <row r="106" spans="1:9" ht="76.5" x14ac:dyDescent="0.25">
      <c r="A106" s="17" t="s">
        <v>107</v>
      </c>
      <c r="B106" s="13" t="s">
        <v>17</v>
      </c>
      <c r="C106" s="13" t="s">
        <v>100</v>
      </c>
      <c r="D106" s="13" t="s">
        <v>108</v>
      </c>
      <c r="E106" s="14"/>
      <c r="F106" s="15">
        <f>SUM(F107:F107)</f>
        <v>400000</v>
      </c>
      <c r="G106" s="15">
        <f>SUM(G107:G107)</f>
        <v>0</v>
      </c>
      <c r="H106" s="15">
        <f>SUM(H107:H107)</f>
        <v>400000</v>
      </c>
      <c r="I106" s="15">
        <f>SUM(I107:I107)</f>
        <v>0</v>
      </c>
    </row>
    <row r="107" spans="1:9" x14ac:dyDescent="0.25">
      <c r="A107" s="17" t="s">
        <v>59</v>
      </c>
      <c r="B107" s="13" t="s">
        <v>17</v>
      </c>
      <c r="C107" s="13" t="s">
        <v>100</v>
      </c>
      <c r="D107" s="13" t="s">
        <v>108</v>
      </c>
      <c r="E107" s="14">
        <v>800</v>
      </c>
      <c r="F107" s="15">
        <f>'[1]9.1 ведомства'!G286</f>
        <v>400000</v>
      </c>
      <c r="G107" s="15">
        <f>'[1]9.1 ведомства'!H286</f>
        <v>0</v>
      </c>
      <c r="H107" s="15">
        <f>'[1]9.1 ведомства'!I286</f>
        <v>400000</v>
      </c>
      <c r="I107" s="15">
        <f>'[1]9.1 ведомства'!J286</f>
        <v>0</v>
      </c>
    </row>
    <row r="108" spans="1:9" ht="38.25" x14ac:dyDescent="0.25">
      <c r="A108" s="17" t="s">
        <v>35</v>
      </c>
      <c r="B108" s="13" t="s">
        <v>17</v>
      </c>
      <c r="C108" s="13" t="s">
        <v>100</v>
      </c>
      <c r="D108" s="13" t="s">
        <v>36</v>
      </c>
      <c r="E108" s="14"/>
      <c r="F108" s="15">
        <f>F109+F123+F136+F141</f>
        <v>13642326.98</v>
      </c>
      <c r="G108" s="15">
        <f>G109+G123+G136+G141</f>
        <v>0</v>
      </c>
      <c r="H108" s="15">
        <f>H109+H123+H136+H141</f>
        <v>13751576.98</v>
      </c>
      <c r="I108" s="15">
        <f>I109+I123+I136+I141</f>
        <v>0</v>
      </c>
    </row>
    <row r="109" spans="1:9" ht="51" x14ac:dyDescent="0.25">
      <c r="A109" s="17" t="s">
        <v>110</v>
      </c>
      <c r="B109" s="13" t="s">
        <v>17</v>
      </c>
      <c r="C109" s="13" t="s">
        <v>100</v>
      </c>
      <c r="D109" s="13" t="s">
        <v>64</v>
      </c>
      <c r="E109" s="14"/>
      <c r="F109" s="15">
        <f>F110+F113+F116+F119</f>
        <v>6905000</v>
      </c>
      <c r="G109" s="15">
        <f>G110+G113+G116+G119</f>
        <v>0</v>
      </c>
      <c r="H109" s="15">
        <f>H110+H113+H116+H119</f>
        <v>6905000</v>
      </c>
      <c r="I109" s="15">
        <f>I110+I113+I116+I119</f>
        <v>0</v>
      </c>
    </row>
    <row r="110" spans="1:9" ht="51" x14ac:dyDescent="0.25">
      <c r="A110" s="22" t="s">
        <v>111</v>
      </c>
      <c r="B110" s="13" t="s">
        <v>17</v>
      </c>
      <c r="C110" s="13" t="s">
        <v>100</v>
      </c>
      <c r="D110" s="13" t="s">
        <v>112</v>
      </c>
      <c r="E110" s="14"/>
      <c r="F110" s="15">
        <f>F111</f>
        <v>200000</v>
      </c>
      <c r="G110" s="15">
        <f>G111</f>
        <v>0</v>
      </c>
      <c r="H110" s="15">
        <f>H111</f>
        <v>200000</v>
      </c>
      <c r="I110" s="15">
        <f>I111</f>
        <v>0</v>
      </c>
    </row>
    <row r="111" spans="1:9" ht="38.25" x14ac:dyDescent="0.25">
      <c r="A111" s="22" t="s">
        <v>113</v>
      </c>
      <c r="B111" s="13" t="s">
        <v>17</v>
      </c>
      <c r="C111" s="13" t="s">
        <v>100</v>
      </c>
      <c r="D111" s="13" t="s">
        <v>114</v>
      </c>
      <c r="E111" s="14"/>
      <c r="F111" s="15">
        <f>SUM(F112:F112)</f>
        <v>200000</v>
      </c>
      <c r="G111" s="15">
        <f>SUM(G112:G112)</f>
        <v>0</v>
      </c>
      <c r="H111" s="15">
        <f>SUM(H112:H112)</f>
        <v>200000</v>
      </c>
      <c r="I111" s="15">
        <f>SUM(I112:I112)</f>
        <v>0</v>
      </c>
    </row>
    <row r="112" spans="1:9" ht="38.25" x14ac:dyDescent="0.25">
      <c r="A112" s="17" t="s">
        <v>29</v>
      </c>
      <c r="B112" s="13" t="s">
        <v>17</v>
      </c>
      <c r="C112" s="13" t="s">
        <v>100</v>
      </c>
      <c r="D112" s="13" t="s">
        <v>114</v>
      </c>
      <c r="E112" s="14">
        <v>200</v>
      </c>
      <c r="F112" s="15">
        <f>'[1]9.1 ведомства'!G1169</f>
        <v>200000</v>
      </c>
      <c r="G112" s="15">
        <f>'[1]9.1 ведомства'!H1169</f>
        <v>0</v>
      </c>
      <c r="H112" s="15">
        <f>'[1]9.1 ведомства'!I1169</f>
        <v>200000</v>
      </c>
      <c r="I112" s="15">
        <f>'[1]9.1 ведомства'!J1169</f>
        <v>0</v>
      </c>
    </row>
    <row r="113" spans="1:9" ht="76.5" x14ac:dyDescent="0.25">
      <c r="A113" s="17" t="s">
        <v>115</v>
      </c>
      <c r="B113" s="13" t="s">
        <v>17</v>
      </c>
      <c r="C113" s="13" t="s">
        <v>100</v>
      </c>
      <c r="D113" s="13" t="s">
        <v>116</v>
      </c>
      <c r="E113" s="14"/>
      <c r="F113" s="15">
        <f>F114</f>
        <v>600000</v>
      </c>
      <c r="G113" s="15">
        <f t="shared" ref="G113:I114" si="14">G114</f>
        <v>0</v>
      </c>
      <c r="H113" s="15">
        <f t="shared" si="14"/>
        <v>600000</v>
      </c>
      <c r="I113" s="15">
        <f t="shared" si="14"/>
        <v>0</v>
      </c>
    </row>
    <row r="114" spans="1:9" ht="63.75" x14ac:dyDescent="0.25">
      <c r="A114" s="22" t="s">
        <v>117</v>
      </c>
      <c r="B114" s="13" t="s">
        <v>17</v>
      </c>
      <c r="C114" s="13" t="s">
        <v>100</v>
      </c>
      <c r="D114" s="13" t="s">
        <v>118</v>
      </c>
      <c r="E114" s="14"/>
      <c r="F114" s="15">
        <f>F115</f>
        <v>600000</v>
      </c>
      <c r="G114" s="15">
        <f t="shared" si="14"/>
        <v>0</v>
      </c>
      <c r="H114" s="15">
        <f t="shared" si="14"/>
        <v>600000</v>
      </c>
      <c r="I114" s="15">
        <f t="shared" si="14"/>
        <v>0</v>
      </c>
    </row>
    <row r="115" spans="1:9" ht="38.25" x14ac:dyDescent="0.25">
      <c r="A115" s="17" t="s">
        <v>29</v>
      </c>
      <c r="B115" s="13" t="s">
        <v>17</v>
      </c>
      <c r="C115" s="13" t="s">
        <v>100</v>
      </c>
      <c r="D115" s="13" t="s">
        <v>118</v>
      </c>
      <c r="E115" s="14">
        <v>200</v>
      </c>
      <c r="F115" s="15">
        <f>'[1]9.1 ведомства'!G1173</f>
        <v>600000</v>
      </c>
      <c r="G115" s="15">
        <f>'[1]9.1 ведомства'!H1173</f>
        <v>0</v>
      </c>
      <c r="H115" s="15">
        <f>'[1]9.1 ведомства'!I1173</f>
        <v>600000</v>
      </c>
      <c r="I115" s="15">
        <f>'[1]9.1 ведомства'!J1173</f>
        <v>0</v>
      </c>
    </row>
    <row r="116" spans="1:9" ht="63.75" x14ac:dyDescent="0.25">
      <c r="A116" s="22" t="s">
        <v>119</v>
      </c>
      <c r="B116" s="13" t="s">
        <v>17</v>
      </c>
      <c r="C116" s="13" t="s">
        <v>100</v>
      </c>
      <c r="D116" s="13" t="s">
        <v>120</v>
      </c>
      <c r="E116" s="14"/>
      <c r="F116" s="15">
        <f>F117</f>
        <v>4590000</v>
      </c>
      <c r="G116" s="15">
        <f t="shared" ref="G116:I117" si="15">G117</f>
        <v>0</v>
      </c>
      <c r="H116" s="15">
        <f t="shared" si="15"/>
        <v>4590000</v>
      </c>
      <c r="I116" s="15">
        <f t="shared" si="15"/>
        <v>0</v>
      </c>
    </row>
    <row r="117" spans="1:9" ht="51" x14ac:dyDescent="0.25">
      <c r="A117" s="22" t="s">
        <v>121</v>
      </c>
      <c r="B117" s="13" t="s">
        <v>17</v>
      </c>
      <c r="C117" s="13" t="s">
        <v>100</v>
      </c>
      <c r="D117" s="13" t="s">
        <v>122</v>
      </c>
      <c r="E117" s="14"/>
      <c r="F117" s="15">
        <f>F118</f>
        <v>4590000</v>
      </c>
      <c r="G117" s="15">
        <f t="shared" si="15"/>
        <v>0</v>
      </c>
      <c r="H117" s="15">
        <f t="shared" si="15"/>
        <v>4590000</v>
      </c>
      <c r="I117" s="15">
        <f t="shared" si="15"/>
        <v>0</v>
      </c>
    </row>
    <row r="118" spans="1:9" ht="38.25" x14ac:dyDescent="0.25">
      <c r="A118" s="17" t="s">
        <v>29</v>
      </c>
      <c r="B118" s="13" t="s">
        <v>17</v>
      </c>
      <c r="C118" s="13" t="s">
        <v>100</v>
      </c>
      <c r="D118" s="13" t="s">
        <v>122</v>
      </c>
      <c r="E118" s="14">
        <v>200</v>
      </c>
      <c r="F118" s="15">
        <f>'[1]9.1 ведомства'!G1176</f>
        <v>4590000</v>
      </c>
      <c r="G118" s="15">
        <f>'[1]9.1 ведомства'!H1176</f>
        <v>0</v>
      </c>
      <c r="H118" s="15">
        <f>'[1]9.1 ведомства'!I1176</f>
        <v>4590000</v>
      </c>
      <c r="I118" s="15">
        <f>'[1]9.1 ведомства'!J1176</f>
        <v>0</v>
      </c>
    </row>
    <row r="119" spans="1:9" ht="51" x14ac:dyDescent="0.25">
      <c r="A119" s="17" t="s">
        <v>123</v>
      </c>
      <c r="B119" s="13" t="s">
        <v>17</v>
      </c>
      <c r="C119" s="13" t="s">
        <v>100</v>
      </c>
      <c r="D119" s="23" t="s">
        <v>124</v>
      </c>
      <c r="E119" s="14"/>
      <c r="F119" s="15">
        <f>F120</f>
        <v>1515000</v>
      </c>
      <c r="G119" s="15">
        <f t="shared" ref="G119:I119" si="16">G120</f>
        <v>0</v>
      </c>
      <c r="H119" s="15">
        <f t="shared" si="16"/>
        <v>1515000</v>
      </c>
      <c r="I119" s="15">
        <f t="shared" si="16"/>
        <v>0</v>
      </c>
    </row>
    <row r="120" spans="1:9" ht="51" x14ac:dyDescent="0.25">
      <c r="A120" s="17" t="s">
        <v>125</v>
      </c>
      <c r="B120" s="24" t="s">
        <v>17</v>
      </c>
      <c r="C120" s="24" t="s">
        <v>100</v>
      </c>
      <c r="D120" s="24" t="s">
        <v>126</v>
      </c>
      <c r="E120" s="14"/>
      <c r="F120" s="15">
        <f>SUM(F121:F122)</f>
        <v>1515000</v>
      </c>
      <c r="G120" s="15">
        <f>SUM(G121:G122)</f>
        <v>0</v>
      </c>
      <c r="H120" s="15">
        <f>SUM(H121:H122)</f>
        <v>1515000</v>
      </c>
      <c r="I120" s="15">
        <f>SUM(I121:I122)</f>
        <v>0</v>
      </c>
    </row>
    <row r="121" spans="1:9" ht="76.5" x14ac:dyDescent="0.25">
      <c r="A121" s="25" t="s">
        <v>26</v>
      </c>
      <c r="B121" s="24" t="s">
        <v>17</v>
      </c>
      <c r="C121" s="24" t="s">
        <v>100</v>
      </c>
      <c r="D121" s="24" t="s">
        <v>126</v>
      </c>
      <c r="E121" s="14">
        <v>100</v>
      </c>
      <c r="F121" s="15">
        <f>'[1]9.1 ведомства'!G1179</f>
        <v>1200000</v>
      </c>
      <c r="G121" s="15">
        <f>'[1]9.1 ведомства'!H1179</f>
        <v>0</v>
      </c>
      <c r="H121" s="15">
        <f>'[1]9.1 ведомства'!I1179</f>
        <v>1200000</v>
      </c>
      <c r="I121" s="15">
        <f>'[1]9.1 ведомства'!J1179</f>
        <v>0</v>
      </c>
    </row>
    <row r="122" spans="1:9" ht="38.25" x14ac:dyDescent="0.25">
      <c r="A122" s="25" t="s">
        <v>29</v>
      </c>
      <c r="B122" s="24" t="s">
        <v>17</v>
      </c>
      <c r="C122" s="24" t="s">
        <v>100</v>
      </c>
      <c r="D122" s="24" t="s">
        <v>126</v>
      </c>
      <c r="E122" s="14">
        <v>200</v>
      </c>
      <c r="F122" s="15">
        <f>'[1]9.1 ведомства'!G1180</f>
        <v>315000</v>
      </c>
      <c r="G122" s="15">
        <f>'[1]9.1 ведомства'!H1180</f>
        <v>0</v>
      </c>
      <c r="H122" s="15">
        <f>'[1]9.1 ведомства'!I1180</f>
        <v>315000</v>
      </c>
      <c r="I122" s="15">
        <f>'[1]9.1 ведомства'!J1180</f>
        <v>0</v>
      </c>
    </row>
    <row r="123" spans="1:9" ht="51" x14ac:dyDescent="0.25">
      <c r="A123" s="17" t="s">
        <v>127</v>
      </c>
      <c r="B123" s="13" t="s">
        <v>17</v>
      </c>
      <c r="C123" s="13" t="s">
        <v>100</v>
      </c>
      <c r="D123" s="13" t="s">
        <v>128</v>
      </c>
      <c r="E123" s="14"/>
      <c r="F123" s="15">
        <f>F124+F127+F130+F134</f>
        <v>4261143</v>
      </c>
      <c r="G123" s="15">
        <f>G124+G127+G130+G134</f>
        <v>0</v>
      </c>
      <c r="H123" s="15">
        <f>H124+H127+H130+H134</f>
        <v>4520543</v>
      </c>
      <c r="I123" s="15">
        <f>I124+I127+I130+I134</f>
        <v>0</v>
      </c>
    </row>
    <row r="124" spans="1:9" ht="89.25" x14ac:dyDescent="0.25">
      <c r="A124" s="17" t="s">
        <v>129</v>
      </c>
      <c r="B124" s="13" t="s">
        <v>17</v>
      </c>
      <c r="C124" s="13" t="s">
        <v>100</v>
      </c>
      <c r="D124" s="13" t="s">
        <v>130</v>
      </c>
      <c r="E124" s="14"/>
      <c r="F124" s="15">
        <f>F125</f>
        <v>2231143</v>
      </c>
      <c r="G124" s="15">
        <f t="shared" ref="G124:I125" si="17">G125</f>
        <v>0</v>
      </c>
      <c r="H124" s="15">
        <f t="shared" si="17"/>
        <v>2131143</v>
      </c>
      <c r="I124" s="15">
        <f t="shared" si="17"/>
        <v>0</v>
      </c>
    </row>
    <row r="125" spans="1:9" ht="51" x14ac:dyDescent="0.25">
      <c r="A125" s="18" t="s">
        <v>131</v>
      </c>
      <c r="B125" s="13" t="s">
        <v>17</v>
      </c>
      <c r="C125" s="13" t="s">
        <v>100</v>
      </c>
      <c r="D125" s="13" t="s">
        <v>132</v>
      </c>
      <c r="E125" s="14"/>
      <c r="F125" s="15">
        <f>F126</f>
        <v>2231143</v>
      </c>
      <c r="G125" s="15">
        <f t="shared" si="17"/>
        <v>0</v>
      </c>
      <c r="H125" s="15">
        <f t="shared" si="17"/>
        <v>2131143</v>
      </c>
      <c r="I125" s="15">
        <f t="shared" si="17"/>
        <v>0</v>
      </c>
    </row>
    <row r="126" spans="1:9" ht="38.25" x14ac:dyDescent="0.25">
      <c r="A126" s="17" t="s">
        <v>29</v>
      </c>
      <c r="B126" s="13" t="s">
        <v>17</v>
      </c>
      <c r="C126" s="13" t="s">
        <v>100</v>
      </c>
      <c r="D126" s="13" t="s">
        <v>132</v>
      </c>
      <c r="E126" s="14">
        <v>200</v>
      </c>
      <c r="F126" s="15">
        <f>'[1]9.1 ведомства'!G1185+'[1]9.1 ведомства'!G1134+'[1]9.1 ведомства'!G1082+'[1]9.1 ведомства'!G777+'[1]9.1 ведомства'!G600+'[1]9.1 ведомства'!G344+'[1]9.1 ведомства'!G291+'[1]9.1 ведомства'!G60</f>
        <v>2231143</v>
      </c>
      <c r="G126" s="15">
        <f>'[1]9.1 ведомства'!H1185+'[1]9.1 ведомства'!H1134+'[1]9.1 ведомства'!H1082+'[1]9.1 ведомства'!H777+'[1]9.1 ведомства'!H600+'[1]9.1 ведомства'!H344+'[1]9.1 ведомства'!H291+'[1]9.1 ведомства'!H60</f>
        <v>0</v>
      </c>
      <c r="H126" s="15">
        <f>'[1]9.1 ведомства'!I1185+'[1]9.1 ведомства'!I1134+'[1]9.1 ведомства'!I1082+'[1]9.1 ведомства'!I777+'[1]9.1 ведомства'!I600+'[1]9.1 ведомства'!I344+'[1]9.1 ведомства'!I291+'[1]9.1 ведомства'!I60</f>
        <v>2131143</v>
      </c>
      <c r="I126" s="15">
        <f>'[1]9.1 ведомства'!J1185+'[1]9.1 ведомства'!J1134+'[1]9.1 ведомства'!J1082+'[1]9.1 ведомства'!J777+'[1]9.1 ведомства'!J600+'[1]9.1 ведомства'!J344+'[1]9.1 ведомства'!J291+'[1]9.1 ведомства'!J60</f>
        <v>0</v>
      </c>
    </row>
    <row r="127" spans="1:9" ht="63.75" x14ac:dyDescent="0.25">
      <c r="A127" s="17" t="s">
        <v>133</v>
      </c>
      <c r="B127" s="13" t="s">
        <v>17</v>
      </c>
      <c r="C127" s="13" t="s">
        <v>100</v>
      </c>
      <c r="D127" s="13" t="s">
        <v>134</v>
      </c>
      <c r="E127" s="14"/>
      <c r="F127" s="15">
        <f>F128</f>
        <v>251500</v>
      </c>
      <c r="G127" s="15">
        <f t="shared" ref="G127:I128" si="18">G128</f>
        <v>0</v>
      </c>
      <c r="H127" s="15">
        <f t="shared" si="18"/>
        <v>610000</v>
      </c>
      <c r="I127" s="15">
        <f t="shared" si="18"/>
        <v>0</v>
      </c>
    </row>
    <row r="128" spans="1:9" ht="51" x14ac:dyDescent="0.25">
      <c r="A128" s="18" t="s">
        <v>131</v>
      </c>
      <c r="B128" s="13" t="s">
        <v>17</v>
      </c>
      <c r="C128" s="13" t="s">
        <v>100</v>
      </c>
      <c r="D128" s="13" t="s">
        <v>135</v>
      </c>
      <c r="E128" s="14"/>
      <c r="F128" s="15">
        <f>F129</f>
        <v>251500</v>
      </c>
      <c r="G128" s="15">
        <f t="shared" si="18"/>
        <v>0</v>
      </c>
      <c r="H128" s="15">
        <f t="shared" si="18"/>
        <v>610000</v>
      </c>
      <c r="I128" s="15">
        <f t="shared" si="18"/>
        <v>0</v>
      </c>
    </row>
    <row r="129" spans="1:9" ht="38.25" x14ac:dyDescent="0.25">
      <c r="A129" s="17" t="s">
        <v>29</v>
      </c>
      <c r="B129" s="13" t="s">
        <v>17</v>
      </c>
      <c r="C129" s="13" t="s">
        <v>100</v>
      </c>
      <c r="D129" s="13" t="s">
        <v>135</v>
      </c>
      <c r="E129" s="14">
        <v>200</v>
      </c>
      <c r="F129" s="15">
        <f>'[1]9.1 ведомства'!G63+'[1]9.1 ведомства'!G294+'[1]9.1 ведомства'!G780+'[1]9.1 ведомства'!G1085</f>
        <v>251500</v>
      </c>
      <c r="G129" s="15">
        <f>'[1]9.1 ведомства'!H63+'[1]9.1 ведомства'!H294+'[1]9.1 ведомства'!H780+'[1]9.1 ведомства'!H1085</f>
        <v>0</v>
      </c>
      <c r="H129" s="15">
        <f>'[1]9.1 ведомства'!I63+'[1]9.1 ведомства'!I294+'[1]9.1 ведомства'!I780+'[1]9.1 ведомства'!I1085</f>
        <v>610000</v>
      </c>
      <c r="I129" s="15">
        <f>'[1]9.1 ведомства'!J63+'[1]9.1 ведомства'!J294+'[1]9.1 ведомства'!J780+'[1]9.1 ведомства'!J1085</f>
        <v>0</v>
      </c>
    </row>
    <row r="130" spans="1:9" ht="51" x14ac:dyDescent="0.25">
      <c r="A130" s="17" t="s">
        <v>136</v>
      </c>
      <c r="B130" s="13" t="s">
        <v>17</v>
      </c>
      <c r="C130" s="13" t="s">
        <v>100</v>
      </c>
      <c r="D130" s="13" t="s">
        <v>137</v>
      </c>
      <c r="E130" s="14"/>
      <c r="F130" s="15">
        <f>F131</f>
        <v>274000</v>
      </c>
      <c r="G130" s="15">
        <f t="shared" ref="G130:I131" si="19">G131</f>
        <v>0</v>
      </c>
      <c r="H130" s="15">
        <f t="shared" si="19"/>
        <v>274000</v>
      </c>
      <c r="I130" s="15">
        <f t="shared" si="19"/>
        <v>0</v>
      </c>
    </row>
    <row r="131" spans="1:9" ht="51" x14ac:dyDescent="0.25">
      <c r="A131" s="18" t="s">
        <v>131</v>
      </c>
      <c r="B131" s="13" t="s">
        <v>17</v>
      </c>
      <c r="C131" s="13" t="s">
        <v>100</v>
      </c>
      <c r="D131" s="13" t="s">
        <v>138</v>
      </c>
      <c r="E131" s="14"/>
      <c r="F131" s="15">
        <f>F132</f>
        <v>274000</v>
      </c>
      <c r="G131" s="15">
        <f t="shared" si="19"/>
        <v>0</v>
      </c>
      <c r="H131" s="15">
        <f t="shared" si="19"/>
        <v>274000</v>
      </c>
      <c r="I131" s="15">
        <f t="shared" si="19"/>
        <v>0</v>
      </c>
    </row>
    <row r="132" spans="1:9" ht="38.25" x14ac:dyDescent="0.25">
      <c r="A132" s="17" t="s">
        <v>29</v>
      </c>
      <c r="B132" s="13" t="s">
        <v>17</v>
      </c>
      <c r="C132" s="13" t="s">
        <v>100</v>
      </c>
      <c r="D132" s="13" t="s">
        <v>138</v>
      </c>
      <c r="E132" s="14">
        <v>200</v>
      </c>
      <c r="F132" s="15">
        <f>'[1]9.1 ведомства'!G1188+'[1]9.1 ведомства'!G1088+'[1]9.1 ведомства'!G297+'[1]9.1 ведомства'!G66</f>
        <v>274000</v>
      </c>
      <c r="G132" s="15">
        <f>'[1]9.1 ведомства'!H1188+'[1]9.1 ведомства'!H1088+'[1]9.1 ведомства'!H297+'[1]9.1 ведомства'!H66</f>
        <v>0</v>
      </c>
      <c r="H132" s="15">
        <f>'[1]9.1 ведомства'!I1188+'[1]9.1 ведомства'!I1088+'[1]9.1 ведомства'!I297+'[1]9.1 ведомства'!I66</f>
        <v>274000</v>
      </c>
      <c r="I132" s="15">
        <f>'[1]9.1 ведомства'!J1188+'[1]9.1 ведомства'!J1088+'[1]9.1 ведомства'!J297+'[1]9.1 ведомства'!J66</f>
        <v>0</v>
      </c>
    </row>
    <row r="133" spans="1:9" ht="38.25" x14ac:dyDescent="0.25">
      <c r="A133" s="17" t="s">
        <v>139</v>
      </c>
      <c r="B133" s="13" t="s">
        <v>17</v>
      </c>
      <c r="C133" s="13" t="s">
        <v>100</v>
      </c>
      <c r="D133" s="13" t="s">
        <v>140</v>
      </c>
      <c r="E133" s="14"/>
      <c r="F133" s="15">
        <f>F134</f>
        <v>1504500</v>
      </c>
      <c r="G133" s="15">
        <f t="shared" ref="G133:I134" si="20">G134</f>
        <v>0</v>
      </c>
      <c r="H133" s="15">
        <f t="shared" si="20"/>
        <v>1505400</v>
      </c>
      <c r="I133" s="15">
        <f t="shared" si="20"/>
        <v>0</v>
      </c>
    </row>
    <row r="134" spans="1:9" ht="51" x14ac:dyDescent="0.25">
      <c r="A134" s="18" t="s">
        <v>131</v>
      </c>
      <c r="B134" s="13" t="s">
        <v>17</v>
      </c>
      <c r="C134" s="13" t="s">
        <v>100</v>
      </c>
      <c r="D134" s="13" t="s">
        <v>141</v>
      </c>
      <c r="E134" s="14"/>
      <c r="F134" s="15">
        <f>F135</f>
        <v>1504500</v>
      </c>
      <c r="G134" s="15">
        <f t="shared" si="20"/>
        <v>0</v>
      </c>
      <c r="H134" s="15">
        <f t="shared" si="20"/>
        <v>1505400</v>
      </c>
      <c r="I134" s="15">
        <f t="shared" si="20"/>
        <v>0</v>
      </c>
    </row>
    <row r="135" spans="1:9" ht="38.25" x14ac:dyDescent="0.25">
      <c r="A135" s="17" t="s">
        <v>29</v>
      </c>
      <c r="B135" s="13" t="s">
        <v>17</v>
      </c>
      <c r="C135" s="13" t="s">
        <v>100</v>
      </c>
      <c r="D135" s="13" t="s">
        <v>141</v>
      </c>
      <c r="E135" s="14">
        <v>200</v>
      </c>
      <c r="F135" s="15">
        <f>'[1]9.1 ведомства'!G69+'[1]9.1 ведомства'!G300+'[1]9.1 ведомства'!G1137</f>
        <v>1504500</v>
      </c>
      <c r="G135" s="15">
        <f>'[1]9.1 ведомства'!H69+'[1]9.1 ведомства'!H300+'[1]9.1 ведомства'!H1137</f>
        <v>0</v>
      </c>
      <c r="H135" s="15">
        <f>'[1]9.1 ведомства'!I69+'[1]9.1 ведомства'!I300+'[1]9.1 ведомства'!I1137</f>
        <v>1505400</v>
      </c>
      <c r="I135" s="15">
        <f>'[1]9.1 ведомства'!J69+'[1]9.1 ведомства'!J300+'[1]9.1 ведомства'!J1137</f>
        <v>0</v>
      </c>
    </row>
    <row r="136" spans="1:9" ht="38.25" x14ac:dyDescent="0.25">
      <c r="A136" s="17" t="s">
        <v>142</v>
      </c>
      <c r="B136" s="13" t="s">
        <v>17</v>
      </c>
      <c r="C136" s="13" t="s">
        <v>100</v>
      </c>
      <c r="D136" s="13" t="s">
        <v>38</v>
      </c>
      <c r="E136" s="14"/>
      <c r="F136" s="15">
        <f>+F137</f>
        <v>2302183.98</v>
      </c>
      <c r="G136" s="15">
        <f t="shared" ref="G136:I137" si="21">+G137</f>
        <v>0</v>
      </c>
      <c r="H136" s="15">
        <f t="shared" si="21"/>
        <v>2326033.98</v>
      </c>
      <c r="I136" s="15">
        <f t="shared" si="21"/>
        <v>0</v>
      </c>
    </row>
    <row r="137" spans="1:9" ht="63.75" x14ac:dyDescent="0.25">
      <c r="A137" s="17" t="s">
        <v>43</v>
      </c>
      <c r="B137" s="13" t="s">
        <v>17</v>
      </c>
      <c r="C137" s="13" t="s">
        <v>100</v>
      </c>
      <c r="D137" s="13" t="s">
        <v>44</v>
      </c>
      <c r="E137" s="14"/>
      <c r="F137" s="15">
        <f>+F138</f>
        <v>2302183.98</v>
      </c>
      <c r="G137" s="15">
        <f t="shared" si="21"/>
        <v>0</v>
      </c>
      <c r="H137" s="15">
        <f t="shared" si="21"/>
        <v>2326033.98</v>
      </c>
      <c r="I137" s="15">
        <f t="shared" si="21"/>
        <v>0</v>
      </c>
    </row>
    <row r="138" spans="1:9" ht="25.5" x14ac:dyDescent="0.25">
      <c r="A138" s="17" t="s">
        <v>143</v>
      </c>
      <c r="B138" s="13" t="s">
        <v>17</v>
      </c>
      <c r="C138" s="13" t="s">
        <v>100</v>
      </c>
      <c r="D138" s="13" t="s">
        <v>144</v>
      </c>
      <c r="E138" s="14"/>
      <c r="F138" s="15">
        <f>SUM(F139:F140)</f>
        <v>2302183.98</v>
      </c>
      <c r="G138" s="15">
        <f>SUM(G139:G140)</f>
        <v>0</v>
      </c>
      <c r="H138" s="15">
        <f>SUM(H139:H140)</f>
        <v>2326033.98</v>
      </c>
      <c r="I138" s="15">
        <f>SUM(I139:I140)</f>
        <v>0</v>
      </c>
    </row>
    <row r="139" spans="1:9" ht="38.25" x14ac:dyDescent="0.25">
      <c r="A139" s="17" t="s">
        <v>29</v>
      </c>
      <c r="B139" s="13" t="s">
        <v>17</v>
      </c>
      <c r="C139" s="13" t="s">
        <v>100</v>
      </c>
      <c r="D139" s="13" t="s">
        <v>144</v>
      </c>
      <c r="E139" s="14">
        <v>200</v>
      </c>
      <c r="F139" s="15">
        <f>'[1]9.1 ведомства'!G1192+'[1]9.1 ведомства'!G1141+'[1]9.1 ведомства'!G1092+'[1]9.1 ведомства'!G784+'[1]9.1 ведомства'!G604+'[1]9.1 ведомства'!G354+'[1]9.1 ведомства'!G306+'[1]9.1 ведомства'!G73</f>
        <v>2285122.91</v>
      </c>
      <c r="G139" s="15">
        <f>'[1]9.1 ведомства'!H1192+'[1]9.1 ведомства'!H1141+'[1]9.1 ведомства'!H1092+'[1]9.1 ведомства'!H784+'[1]9.1 ведомства'!H604+'[1]9.1 ведомства'!H354+'[1]9.1 ведомства'!H306+'[1]9.1 ведомства'!H73</f>
        <v>0</v>
      </c>
      <c r="H139" s="15">
        <f>'[1]9.1 ведомства'!I1192+'[1]9.1 ведомства'!I1141+'[1]9.1 ведомства'!I1092+'[1]9.1 ведомства'!I784+'[1]9.1 ведомства'!I604+'[1]9.1 ведомства'!I354+'[1]9.1 ведомства'!I306+'[1]9.1 ведомства'!I73</f>
        <v>2228972.91</v>
      </c>
      <c r="I139" s="15">
        <f>'[1]9.1 ведомства'!J1192+'[1]9.1 ведомства'!J1141+'[1]9.1 ведомства'!J1092+'[1]9.1 ведомства'!J784+'[1]9.1 ведомства'!J604+'[1]9.1 ведомства'!J354+'[1]9.1 ведомства'!J306+'[1]9.1 ведомства'!J73</f>
        <v>0</v>
      </c>
    </row>
    <row r="140" spans="1:9" x14ac:dyDescent="0.25">
      <c r="A140" s="17" t="s">
        <v>59</v>
      </c>
      <c r="B140" s="13" t="s">
        <v>17</v>
      </c>
      <c r="C140" s="13" t="s">
        <v>100</v>
      </c>
      <c r="D140" s="13" t="s">
        <v>144</v>
      </c>
      <c r="E140" s="14">
        <v>800</v>
      </c>
      <c r="F140" s="15">
        <f>'[1]9.1 ведомства'!G1193+'[1]9.1 ведомства'!G1093+'[1]9.1 ведомства'!G785+'[1]9.1 ведомства'!G307+'[1]9.1 ведомства'!G74+'[1]9.1 ведомства'!G605+'[1]9.1 ведомства'!G355+'[1]9.1 ведомства'!G1142</f>
        <v>17061.07</v>
      </c>
      <c r="G140" s="15">
        <f>'[1]9.1 ведомства'!H1193+'[1]9.1 ведомства'!H1093+'[1]9.1 ведомства'!H785+'[1]9.1 ведомства'!H307+'[1]9.1 ведомства'!H74+'[1]9.1 ведомства'!H605+'[1]9.1 ведомства'!H355+'[1]9.1 ведомства'!H1142</f>
        <v>0</v>
      </c>
      <c r="H140" s="15">
        <f>'[1]9.1 ведомства'!I1193+'[1]9.1 ведомства'!I1093+'[1]9.1 ведомства'!I785+'[1]9.1 ведомства'!I307+'[1]9.1 ведомства'!I74+'[1]9.1 ведомства'!I605+'[1]9.1 ведомства'!I355+'[1]9.1 ведомства'!I1142</f>
        <v>97061.07</v>
      </c>
      <c r="I140" s="15">
        <f>'[1]9.1 ведомства'!J1193+'[1]9.1 ведомства'!J1093+'[1]9.1 ведомства'!J785+'[1]9.1 ведомства'!J307+'[1]9.1 ведомства'!J74+'[1]9.1 ведомства'!J605+'[1]9.1 ведомства'!J355+'[1]9.1 ведомства'!J1142</f>
        <v>0</v>
      </c>
    </row>
    <row r="141" spans="1:9" ht="38.25" x14ac:dyDescent="0.25">
      <c r="A141" s="17" t="s">
        <v>145</v>
      </c>
      <c r="B141" s="13" t="s">
        <v>17</v>
      </c>
      <c r="C141" s="13" t="s">
        <v>100</v>
      </c>
      <c r="D141" s="13" t="s">
        <v>146</v>
      </c>
      <c r="E141" s="14"/>
      <c r="F141" s="15">
        <f>F142</f>
        <v>174000</v>
      </c>
      <c r="G141" s="15">
        <f>G142</f>
        <v>0</v>
      </c>
      <c r="H141" s="15">
        <f>H142</f>
        <v>0</v>
      </c>
      <c r="I141" s="15">
        <f>I142</f>
        <v>0</v>
      </c>
    </row>
    <row r="142" spans="1:9" ht="38.25" x14ac:dyDescent="0.25">
      <c r="A142" s="17" t="s">
        <v>147</v>
      </c>
      <c r="B142" s="13" t="s">
        <v>17</v>
      </c>
      <c r="C142" s="13" t="s">
        <v>100</v>
      </c>
      <c r="D142" s="13" t="s">
        <v>148</v>
      </c>
      <c r="E142" s="14"/>
      <c r="F142" s="15">
        <f>+F143</f>
        <v>174000</v>
      </c>
      <c r="G142" s="15">
        <f t="shared" ref="G142:I142" si="22">+G143</f>
        <v>0</v>
      </c>
      <c r="H142" s="15">
        <f t="shared" si="22"/>
        <v>0</v>
      </c>
      <c r="I142" s="15">
        <f t="shared" si="22"/>
        <v>0</v>
      </c>
    </row>
    <row r="143" spans="1:9" ht="38.25" x14ac:dyDescent="0.25">
      <c r="A143" s="22" t="s">
        <v>150</v>
      </c>
      <c r="B143" s="13" t="s">
        <v>17</v>
      </c>
      <c r="C143" s="13" t="s">
        <v>100</v>
      </c>
      <c r="D143" s="13" t="s">
        <v>151</v>
      </c>
      <c r="E143" s="14"/>
      <c r="F143" s="15">
        <f>F144</f>
        <v>174000</v>
      </c>
      <c r="G143" s="15">
        <f>G144</f>
        <v>0</v>
      </c>
      <c r="H143" s="15">
        <f>H144</f>
        <v>0</v>
      </c>
      <c r="I143" s="15">
        <f>I144</f>
        <v>0</v>
      </c>
    </row>
    <row r="144" spans="1:9" ht="38.25" x14ac:dyDescent="0.25">
      <c r="A144" s="17" t="s">
        <v>152</v>
      </c>
      <c r="B144" s="13" t="s">
        <v>17</v>
      </c>
      <c r="C144" s="13" t="s">
        <v>100</v>
      </c>
      <c r="D144" s="13" t="s">
        <v>151</v>
      </c>
      <c r="E144" s="14">
        <v>600</v>
      </c>
      <c r="F144" s="15">
        <f>'[1]9.1 ведомства'!G80</f>
        <v>174000</v>
      </c>
      <c r="G144" s="15">
        <f>'[1]9.1 ведомства'!H80</f>
        <v>0</v>
      </c>
      <c r="H144" s="15">
        <f>'[1]9.1 ведомства'!I80</f>
        <v>0</v>
      </c>
      <c r="I144" s="15">
        <f>'[1]9.1 ведомства'!J80</f>
        <v>0</v>
      </c>
    </row>
    <row r="145" spans="1:9" x14ac:dyDescent="0.25">
      <c r="A145" s="16" t="s">
        <v>20</v>
      </c>
      <c r="B145" s="13" t="s">
        <v>17</v>
      </c>
      <c r="C145" s="13" t="s">
        <v>100</v>
      </c>
      <c r="D145" s="13" t="s">
        <v>21</v>
      </c>
      <c r="E145" s="14"/>
      <c r="F145" s="15">
        <f>+F146+F156</f>
        <v>47228416.229999989</v>
      </c>
      <c r="G145" s="15">
        <f t="shared" ref="G145:I145" si="23">+G146+G156</f>
        <v>2040601.83</v>
      </c>
      <c r="H145" s="15">
        <f t="shared" si="23"/>
        <v>47998436.229999989</v>
      </c>
      <c r="I145" s="15">
        <f t="shared" si="23"/>
        <v>2060621.83</v>
      </c>
    </row>
    <row r="146" spans="1:9" ht="38.25" x14ac:dyDescent="0.25">
      <c r="A146" s="16" t="s">
        <v>22</v>
      </c>
      <c r="B146" s="13" t="s">
        <v>17</v>
      </c>
      <c r="C146" s="13" t="s">
        <v>100</v>
      </c>
      <c r="D146" s="13" t="s">
        <v>23</v>
      </c>
      <c r="E146" s="14"/>
      <c r="F146" s="15">
        <f>F147+F149+F152+F154</f>
        <v>1877613.8</v>
      </c>
      <c r="G146" s="15">
        <f t="shared" ref="G146:I146" si="24">G147+G149+G152+G154</f>
        <v>683137</v>
      </c>
      <c r="H146" s="15">
        <f t="shared" si="24"/>
        <v>2397633.7999999998</v>
      </c>
      <c r="I146" s="15">
        <f t="shared" si="24"/>
        <v>703157</v>
      </c>
    </row>
    <row r="147" spans="1:9" ht="127.5" x14ac:dyDescent="0.25">
      <c r="A147" s="17" t="s">
        <v>154</v>
      </c>
      <c r="B147" s="13" t="s">
        <v>17</v>
      </c>
      <c r="C147" s="13" t="s">
        <v>100</v>
      </c>
      <c r="D147" s="13" t="s">
        <v>155</v>
      </c>
      <c r="E147" s="14"/>
      <c r="F147" s="15">
        <f>F148</f>
        <v>6000</v>
      </c>
      <c r="G147" s="15">
        <f>G148</f>
        <v>6000</v>
      </c>
      <c r="H147" s="15">
        <f>H148</f>
        <v>6000</v>
      </c>
      <c r="I147" s="15">
        <f>I148</f>
        <v>6000</v>
      </c>
    </row>
    <row r="148" spans="1:9" ht="38.25" x14ac:dyDescent="0.25">
      <c r="A148" s="17" t="s">
        <v>29</v>
      </c>
      <c r="B148" s="13" t="s">
        <v>17</v>
      </c>
      <c r="C148" s="13" t="s">
        <v>100</v>
      </c>
      <c r="D148" s="13" t="s">
        <v>155</v>
      </c>
      <c r="E148" s="14">
        <v>200</v>
      </c>
      <c r="F148" s="15">
        <f>'[1]9.1 ведомства'!G84</f>
        <v>6000</v>
      </c>
      <c r="G148" s="15">
        <f>'[1]9.1 ведомства'!H84</f>
        <v>6000</v>
      </c>
      <c r="H148" s="15">
        <f>'[1]9.1 ведомства'!I84</f>
        <v>6000</v>
      </c>
      <c r="I148" s="15">
        <f>'[1]9.1 ведомства'!J84</f>
        <v>6000</v>
      </c>
    </row>
    <row r="149" spans="1:9" ht="25.5" x14ac:dyDescent="0.25">
      <c r="A149" s="17" t="s">
        <v>156</v>
      </c>
      <c r="B149" s="13" t="s">
        <v>17</v>
      </c>
      <c r="C149" s="13" t="s">
        <v>100</v>
      </c>
      <c r="D149" s="13" t="s">
        <v>157</v>
      </c>
      <c r="E149" s="14"/>
      <c r="F149" s="15">
        <f>SUM(F150:F151)</f>
        <v>677137</v>
      </c>
      <c r="G149" s="15">
        <f>SUM(G150:G151)</f>
        <v>677137</v>
      </c>
      <c r="H149" s="15">
        <f>SUM(H150:H151)</f>
        <v>697157</v>
      </c>
      <c r="I149" s="15">
        <f>SUM(I150:I151)</f>
        <v>697157</v>
      </c>
    </row>
    <row r="150" spans="1:9" ht="76.5" x14ac:dyDescent="0.25">
      <c r="A150" s="17" t="s">
        <v>26</v>
      </c>
      <c r="B150" s="13" t="s">
        <v>17</v>
      </c>
      <c r="C150" s="13" t="s">
        <v>100</v>
      </c>
      <c r="D150" s="13" t="s">
        <v>157</v>
      </c>
      <c r="E150" s="14">
        <v>100</v>
      </c>
      <c r="F150" s="15">
        <f>'[1]9.1 ведомства'!G86</f>
        <v>435781.74000000005</v>
      </c>
      <c r="G150" s="15">
        <f>'[1]9.1 ведомства'!H86</f>
        <v>435781.74000000005</v>
      </c>
      <c r="H150" s="15">
        <f>'[1]9.1 ведомства'!I86</f>
        <v>489644.64000000007</v>
      </c>
      <c r="I150" s="15">
        <f>'[1]9.1 ведомства'!J86</f>
        <v>489644.64000000007</v>
      </c>
    </row>
    <row r="151" spans="1:9" ht="38.25" x14ac:dyDescent="0.25">
      <c r="A151" s="17" t="s">
        <v>29</v>
      </c>
      <c r="B151" s="13" t="s">
        <v>17</v>
      </c>
      <c r="C151" s="13" t="s">
        <v>100</v>
      </c>
      <c r="D151" s="13" t="s">
        <v>157</v>
      </c>
      <c r="E151" s="14">
        <v>200</v>
      </c>
      <c r="F151" s="15">
        <f>'[1]9.1 ведомства'!G87</f>
        <v>241355.26</v>
      </c>
      <c r="G151" s="15">
        <f>'[1]9.1 ведомства'!H87</f>
        <v>241355.26</v>
      </c>
      <c r="H151" s="15">
        <f>'[1]9.1 ведомства'!I87</f>
        <v>207512.36</v>
      </c>
      <c r="I151" s="15">
        <f>'[1]9.1 ведомства'!J87</f>
        <v>207512.36</v>
      </c>
    </row>
    <row r="152" spans="1:9" ht="38.25" x14ac:dyDescent="0.25">
      <c r="A152" s="17" t="s">
        <v>153</v>
      </c>
      <c r="B152" s="13" t="s">
        <v>17</v>
      </c>
      <c r="C152" s="13" t="s">
        <v>100</v>
      </c>
      <c r="D152" s="13" t="s">
        <v>158</v>
      </c>
      <c r="E152" s="14"/>
      <c r="F152" s="15">
        <f>F153</f>
        <v>508128.8</v>
      </c>
      <c r="G152" s="15">
        <f>G153</f>
        <v>0</v>
      </c>
      <c r="H152" s="15">
        <f>H153</f>
        <v>508128.8</v>
      </c>
      <c r="I152" s="15">
        <f>I153</f>
        <v>0</v>
      </c>
    </row>
    <row r="153" spans="1:9" x14ac:dyDescent="0.25">
      <c r="A153" s="17" t="s">
        <v>59</v>
      </c>
      <c r="B153" s="13" t="s">
        <v>17</v>
      </c>
      <c r="C153" s="13" t="s">
        <v>100</v>
      </c>
      <c r="D153" s="13" t="s">
        <v>158</v>
      </c>
      <c r="E153" s="14">
        <v>800</v>
      </c>
      <c r="F153" s="15">
        <f>'[1]9.1 ведомства'!G89</f>
        <v>508128.8</v>
      </c>
      <c r="G153" s="15">
        <f>'[1]9.1 ведомства'!H89</f>
        <v>0</v>
      </c>
      <c r="H153" s="15">
        <f>'[1]9.1 ведомства'!I89</f>
        <v>508128.8</v>
      </c>
      <c r="I153" s="15">
        <f>'[1]9.1 ведомства'!J89</f>
        <v>0</v>
      </c>
    </row>
    <row r="154" spans="1:9" ht="25.5" x14ac:dyDescent="0.25">
      <c r="A154" s="18" t="s">
        <v>159</v>
      </c>
      <c r="B154" s="13" t="s">
        <v>17</v>
      </c>
      <c r="C154" s="13" t="s">
        <v>100</v>
      </c>
      <c r="D154" s="13" t="s">
        <v>160</v>
      </c>
      <c r="E154" s="14"/>
      <c r="F154" s="15">
        <f>F155</f>
        <v>686348</v>
      </c>
      <c r="G154" s="15">
        <f>G155</f>
        <v>0</v>
      </c>
      <c r="H154" s="15">
        <f>H155</f>
        <v>1186348</v>
      </c>
      <c r="I154" s="15">
        <f>I155</f>
        <v>0</v>
      </c>
    </row>
    <row r="155" spans="1:9" ht="38.25" x14ac:dyDescent="0.25">
      <c r="A155" s="17" t="s">
        <v>29</v>
      </c>
      <c r="B155" s="13" t="s">
        <v>17</v>
      </c>
      <c r="C155" s="13" t="s">
        <v>100</v>
      </c>
      <c r="D155" s="13" t="s">
        <v>160</v>
      </c>
      <c r="E155" s="14">
        <v>200</v>
      </c>
      <c r="F155" s="15">
        <f>'[1]9.1 ведомства'!G91</f>
        <v>686348</v>
      </c>
      <c r="G155" s="15">
        <f>'[1]9.1 ведомства'!H91</f>
        <v>0</v>
      </c>
      <c r="H155" s="15">
        <f>'[1]9.1 ведомства'!I91</f>
        <v>1186348</v>
      </c>
      <c r="I155" s="15">
        <f>'[1]9.1 ведомства'!J91</f>
        <v>0</v>
      </c>
    </row>
    <row r="156" spans="1:9" ht="38.25" x14ac:dyDescent="0.25">
      <c r="A156" s="17" t="s">
        <v>161</v>
      </c>
      <c r="B156" s="13" t="s">
        <v>17</v>
      </c>
      <c r="C156" s="13" t="s">
        <v>100</v>
      </c>
      <c r="D156" s="13" t="s">
        <v>162</v>
      </c>
      <c r="E156" s="14"/>
      <c r="F156" s="15">
        <f>F157+F159+F161+F163+F165+F167+F169</f>
        <v>45350802.429999992</v>
      </c>
      <c r="G156" s="15">
        <f t="shared" ref="G156:I156" si="25">G157+G159+G161+G163+G165+G167+G169</f>
        <v>1357464.83</v>
      </c>
      <c r="H156" s="15">
        <f t="shared" si="25"/>
        <v>45600802.429999992</v>
      </c>
      <c r="I156" s="15">
        <f t="shared" si="25"/>
        <v>1357464.83</v>
      </c>
    </row>
    <row r="157" spans="1:9" ht="63.75" x14ac:dyDescent="0.25">
      <c r="A157" s="17" t="s">
        <v>163</v>
      </c>
      <c r="B157" s="13" t="s">
        <v>17</v>
      </c>
      <c r="C157" s="13" t="s">
        <v>100</v>
      </c>
      <c r="D157" s="13" t="s">
        <v>164</v>
      </c>
      <c r="E157" s="14"/>
      <c r="F157" s="15">
        <f>F158</f>
        <v>1357464.83</v>
      </c>
      <c r="G157" s="15">
        <f>G158</f>
        <v>1357464.83</v>
      </c>
      <c r="H157" s="15">
        <f>H158</f>
        <v>1357464.83</v>
      </c>
      <c r="I157" s="15">
        <f>I158</f>
        <v>1357464.83</v>
      </c>
    </row>
    <row r="158" spans="1:9" ht="38.25" x14ac:dyDescent="0.25">
      <c r="A158" s="17" t="s">
        <v>152</v>
      </c>
      <c r="B158" s="13" t="s">
        <v>17</v>
      </c>
      <c r="C158" s="13" t="s">
        <v>100</v>
      </c>
      <c r="D158" s="13" t="s">
        <v>164</v>
      </c>
      <c r="E158" s="14">
        <v>600</v>
      </c>
      <c r="F158" s="15">
        <f>'[1]9.1 ведомства'!G791</f>
        <v>1357464.83</v>
      </c>
      <c r="G158" s="15">
        <f>'[1]9.1 ведомства'!H791</f>
        <v>1357464.83</v>
      </c>
      <c r="H158" s="15">
        <f>'[1]9.1 ведомства'!I791</f>
        <v>1357464.83</v>
      </c>
      <c r="I158" s="15">
        <f>'[1]9.1 ведомства'!J791</f>
        <v>1357464.83</v>
      </c>
    </row>
    <row r="159" spans="1:9" ht="63.75" x14ac:dyDescent="0.25">
      <c r="A159" s="17" t="s">
        <v>31</v>
      </c>
      <c r="B159" s="13" t="s">
        <v>17</v>
      </c>
      <c r="C159" s="13" t="s">
        <v>100</v>
      </c>
      <c r="D159" s="13" t="s">
        <v>165</v>
      </c>
      <c r="E159" s="14"/>
      <c r="F159" s="15">
        <f>F160</f>
        <v>500000</v>
      </c>
      <c r="G159" s="15">
        <f>G160</f>
        <v>0</v>
      </c>
      <c r="H159" s="15">
        <f>H160</f>
        <v>750000</v>
      </c>
      <c r="I159" s="15">
        <f>I160</f>
        <v>0</v>
      </c>
    </row>
    <row r="160" spans="1:9" ht="38.25" x14ac:dyDescent="0.25">
      <c r="A160" s="17" t="s">
        <v>152</v>
      </c>
      <c r="B160" s="13" t="s">
        <v>17</v>
      </c>
      <c r="C160" s="13" t="s">
        <v>100</v>
      </c>
      <c r="D160" s="13" t="s">
        <v>165</v>
      </c>
      <c r="E160" s="14">
        <v>600</v>
      </c>
      <c r="F160" s="15">
        <f>'[1]9.1 ведомства'!G789</f>
        <v>500000</v>
      </c>
      <c r="G160" s="15">
        <f>'[1]9.1 ведомства'!H789</f>
        <v>0</v>
      </c>
      <c r="H160" s="15">
        <f>'[1]9.1 ведомства'!I789</f>
        <v>750000</v>
      </c>
      <c r="I160" s="15">
        <f>'[1]9.1 ведомства'!J789</f>
        <v>0</v>
      </c>
    </row>
    <row r="161" spans="1:11" ht="38.25" x14ac:dyDescent="0.25">
      <c r="A161" s="22" t="s">
        <v>166</v>
      </c>
      <c r="B161" s="13" t="s">
        <v>17</v>
      </c>
      <c r="C161" s="13" t="s">
        <v>100</v>
      </c>
      <c r="D161" s="13" t="s">
        <v>167</v>
      </c>
      <c r="E161" s="14"/>
      <c r="F161" s="15">
        <f>F162</f>
        <v>30542284.659999996</v>
      </c>
      <c r="G161" s="15">
        <f>G162</f>
        <v>0</v>
      </c>
      <c r="H161" s="15">
        <f>H162</f>
        <v>30542284.659999996</v>
      </c>
      <c r="I161" s="15">
        <f>I162</f>
        <v>0</v>
      </c>
    </row>
    <row r="162" spans="1:11" ht="38.25" x14ac:dyDescent="0.25">
      <c r="A162" s="17" t="s">
        <v>152</v>
      </c>
      <c r="B162" s="13" t="s">
        <v>17</v>
      </c>
      <c r="C162" s="13" t="s">
        <v>100</v>
      </c>
      <c r="D162" s="13" t="s">
        <v>167</v>
      </c>
      <c r="E162" s="14">
        <v>600</v>
      </c>
      <c r="F162" s="15">
        <f>'[1]9.1 ведомства'!G793</f>
        <v>30542284.659999996</v>
      </c>
      <c r="G162" s="15">
        <f>'[1]9.1 ведомства'!H793</f>
        <v>0</v>
      </c>
      <c r="H162" s="15">
        <f>'[1]9.1 ведомства'!I793</f>
        <v>30542284.659999996</v>
      </c>
      <c r="I162" s="15">
        <f>'[1]9.1 ведомства'!J793</f>
        <v>0</v>
      </c>
      <c r="K162" s="26"/>
    </row>
    <row r="163" spans="1:11" ht="38.25" x14ac:dyDescent="0.25">
      <c r="A163" s="22" t="s">
        <v>168</v>
      </c>
      <c r="B163" s="13" t="s">
        <v>17</v>
      </c>
      <c r="C163" s="13" t="s">
        <v>100</v>
      </c>
      <c r="D163" s="13" t="s">
        <v>169</v>
      </c>
      <c r="E163" s="14"/>
      <c r="F163" s="15">
        <f>F164</f>
        <v>1878024.85</v>
      </c>
      <c r="G163" s="15">
        <f t="shared" ref="G163:I163" si="26">G164</f>
        <v>0</v>
      </c>
      <c r="H163" s="15">
        <f t="shared" si="26"/>
        <v>1878024.85</v>
      </c>
      <c r="I163" s="15">
        <f t="shared" si="26"/>
        <v>0</v>
      </c>
      <c r="K163" s="27"/>
    </row>
    <row r="164" spans="1:11" ht="38.25" x14ac:dyDescent="0.25">
      <c r="A164" s="17" t="s">
        <v>152</v>
      </c>
      <c r="B164" s="13" t="s">
        <v>17</v>
      </c>
      <c r="C164" s="13" t="s">
        <v>100</v>
      </c>
      <c r="D164" s="13" t="s">
        <v>169</v>
      </c>
      <c r="E164" s="14">
        <v>600</v>
      </c>
      <c r="F164" s="15">
        <f>'[1]9.1 ведомства'!G795</f>
        <v>1878024.85</v>
      </c>
      <c r="G164" s="15">
        <f>'[1]9.1 ведомства'!H795</f>
        <v>0</v>
      </c>
      <c r="H164" s="15">
        <f>'[1]9.1 ведомства'!I795</f>
        <v>1878024.85</v>
      </c>
      <c r="I164" s="15">
        <f>'[1]9.1 ведомства'!J795</f>
        <v>0</v>
      </c>
    </row>
    <row r="165" spans="1:11" ht="38.25" x14ac:dyDescent="0.25">
      <c r="A165" s="22" t="s">
        <v>170</v>
      </c>
      <c r="B165" s="13" t="s">
        <v>17</v>
      </c>
      <c r="C165" s="13" t="s">
        <v>100</v>
      </c>
      <c r="D165" s="13" t="s">
        <v>171</v>
      </c>
      <c r="E165" s="14"/>
      <c r="F165" s="15">
        <f>F166</f>
        <v>4453547.4400000004</v>
      </c>
      <c r="G165" s="15">
        <f t="shared" ref="G165:I165" si="27">G166</f>
        <v>0</v>
      </c>
      <c r="H165" s="15">
        <f t="shared" si="27"/>
        <v>4453547.4400000004</v>
      </c>
      <c r="I165" s="15">
        <f t="shared" si="27"/>
        <v>0</v>
      </c>
    </row>
    <row r="166" spans="1:11" ht="38.25" x14ac:dyDescent="0.25">
      <c r="A166" s="17" t="s">
        <v>152</v>
      </c>
      <c r="B166" s="13" t="s">
        <v>17</v>
      </c>
      <c r="C166" s="13" t="s">
        <v>100</v>
      </c>
      <c r="D166" s="13" t="s">
        <v>171</v>
      </c>
      <c r="E166" s="14">
        <v>600</v>
      </c>
      <c r="F166" s="15">
        <f>'[1]9.1 ведомства'!G797</f>
        <v>4453547.4400000004</v>
      </c>
      <c r="G166" s="15">
        <f>'[1]9.1 ведомства'!H797</f>
        <v>0</v>
      </c>
      <c r="H166" s="15">
        <f>'[1]9.1 ведомства'!I797</f>
        <v>4453547.4400000004</v>
      </c>
      <c r="I166" s="15">
        <f>'[1]9.1 ведомства'!J797</f>
        <v>0</v>
      </c>
    </row>
    <row r="167" spans="1:11" ht="38.25" x14ac:dyDescent="0.25">
      <c r="A167" s="22" t="s">
        <v>172</v>
      </c>
      <c r="B167" s="13" t="s">
        <v>17</v>
      </c>
      <c r="C167" s="13" t="s">
        <v>100</v>
      </c>
      <c r="D167" s="13" t="s">
        <v>173</v>
      </c>
      <c r="E167" s="14"/>
      <c r="F167" s="15">
        <f>F168</f>
        <v>5845917.4900000002</v>
      </c>
      <c r="G167" s="15">
        <f t="shared" ref="G167:I167" si="28">G168</f>
        <v>0</v>
      </c>
      <c r="H167" s="15">
        <f t="shared" si="28"/>
        <v>5845917.4900000002</v>
      </c>
      <c r="I167" s="15">
        <f t="shared" si="28"/>
        <v>0</v>
      </c>
    </row>
    <row r="168" spans="1:11" ht="38.25" x14ac:dyDescent="0.25">
      <c r="A168" s="17" t="s">
        <v>152</v>
      </c>
      <c r="B168" s="13" t="s">
        <v>17</v>
      </c>
      <c r="C168" s="13" t="s">
        <v>100</v>
      </c>
      <c r="D168" s="13" t="s">
        <v>173</v>
      </c>
      <c r="E168" s="14">
        <v>600</v>
      </c>
      <c r="F168" s="15">
        <f>'[1]9.1 ведомства'!G799</f>
        <v>5845917.4900000002</v>
      </c>
      <c r="G168" s="15">
        <f>'[1]9.1 ведомства'!H799</f>
        <v>0</v>
      </c>
      <c r="H168" s="15">
        <f>'[1]9.1 ведомства'!I799</f>
        <v>5845917.4900000002</v>
      </c>
      <c r="I168" s="15">
        <f>'[1]9.1 ведомства'!J799</f>
        <v>0</v>
      </c>
    </row>
    <row r="169" spans="1:11" ht="51" x14ac:dyDescent="0.25">
      <c r="A169" s="17" t="s">
        <v>174</v>
      </c>
      <c r="B169" s="13" t="s">
        <v>17</v>
      </c>
      <c r="C169" s="13" t="s">
        <v>100</v>
      </c>
      <c r="D169" s="13" t="s">
        <v>175</v>
      </c>
      <c r="E169" s="14"/>
      <c r="F169" s="15">
        <f>F170</f>
        <v>773563.16</v>
      </c>
      <c r="G169" s="15">
        <f t="shared" ref="G169:I169" si="29">G170</f>
        <v>0</v>
      </c>
      <c r="H169" s="15">
        <f t="shared" si="29"/>
        <v>773563.16</v>
      </c>
      <c r="I169" s="15">
        <f t="shared" si="29"/>
        <v>0</v>
      </c>
    </row>
    <row r="170" spans="1:11" ht="38.25" x14ac:dyDescent="0.25">
      <c r="A170" s="17" t="s">
        <v>152</v>
      </c>
      <c r="B170" s="13" t="s">
        <v>17</v>
      </c>
      <c r="C170" s="13" t="s">
        <v>100</v>
      </c>
      <c r="D170" s="13" t="s">
        <v>175</v>
      </c>
      <c r="E170" s="14">
        <v>600</v>
      </c>
      <c r="F170" s="15">
        <f>'[1]9.1 ведомства'!G801</f>
        <v>773563.16</v>
      </c>
      <c r="G170" s="15">
        <f>'[1]9.1 ведомства'!H801</f>
        <v>0</v>
      </c>
      <c r="H170" s="15">
        <f>'[1]9.1 ведомства'!I801</f>
        <v>773563.16</v>
      </c>
      <c r="I170" s="15">
        <f>'[1]9.1 ведомства'!J801</f>
        <v>0</v>
      </c>
    </row>
    <row r="171" spans="1:11" ht="25.5" x14ac:dyDescent="0.25">
      <c r="A171" s="17" t="s">
        <v>176</v>
      </c>
      <c r="B171" s="14" t="s">
        <v>34</v>
      </c>
      <c r="C171" s="14" t="s">
        <v>13</v>
      </c>
      <c r="D171" s="13"/>
      <c r="E171" s="14"/>
      <c r="F171" s="15">
        <f>F172+F178+F187</f>
        <v>12720187.85</v>
      </c>
      <c r="G171" s="15">
        <f>G172+G178+G187</f>
        <v>3681664</v>
      </c>
      <c r="H171" s="15">
        <f>H172+H178+H187</f>
        <v>11849661.68</v>
      </c>
      <c r="I171" s="15">
        <f>I172+I178+I187</f>
        <v>2521310</v>
      </c>
    </row>
    <row r="172" spans="1:11" x14ac:dyDescent="0.25">
      <c r="A172" s="17" t="s">
        <v>177</v>
      </c>
      <c r="B172" s="14" t="s">
        <v>34</v>
      </c>
      <c r="C172" s="14" t="s">
        <v>62</v>
      </c>
      <c r="D172" s="13"/>
      <c r="E172" s="14"/>
      <c r="F172" s="15">
        <f>F173</f>
        <v>3681664</v>
      </c>
      <c r="G172" s="15">
        <f t="shared" ref="G172:I174" si="30">G173</f>
        <v>3681664</v>
      </c>
      <c r="H172" s="15">
        <f t="shared" si="30"/>
        <v>2521310</v>
      </c>
      <c r="I172" s="15">
        <f t="shared" si="30"/>
        <v>2521310</v>
      </c>
    </row>
    <row r="173" spans="1:11" x14ac:dyDescent="0.25">
      <c r="A173" s="16" t="s">
        <v>20</v>
      </c>
      <c r="B173" s="14" t="s">
        <v>34</v>
      </c>
      <c r="C173" s="14" t="s">
        <v>62</v>
      </c>
      <c r="D173" s="13" t="s">
        <v>21</v>
      </c>
      <c r="E173" s="14"/>
      <c r="F173" s="15">
        <f>F174</f>
        <v>3681664</v>
      </c>
      <c r="G173" s="15">
        <f t="shared" si="30"/>
        <v>3681664</v>
      </c>
      <c r="H173" s="15">
        <f t="shared" si="30"/>
        <v>2521310</v>
      </c>
      <c r="I173" s="15">
        <f t="shared" si="30"/>
        <v>2521310</v>
      </c>
    </row>
    <row r="174" spans="1:11" ht="38.25" x14ac:dyDescent="0.25">
      <c r="A174" s="16" t="s">
        <v>22</v>
      </c>
      <c r="B174" s="14" t="s">
        <v>34</v>
      </c>
      <c r="C174" s="14" t="s">
        <v>62</v>
      </c>
      <c r="D174" s="13" t="s">
        <v>23</v>
      </c>
      <c r="E174" s="14"/>
      <c r="F174" s="15">
        <f>F175</f>
        <v>3681664</v>
      </c>
      <c r="G174" s="15">
        <f t="shared" si="30"/>
        <v>3681664</v>
      </c>
      <c r="H174" s="15">
        <f t="shared" si="30"/>
        <v>2521310</v>
      </c>
      <c r="I174" s="15">
        <f t="shared" si="30"/>
        <v>2521310</v>
      </c>
    </row>
    <row r="175" spans="1:11" ht="56.25" customHeight="1" x14ac:dyDescent="0.25">
      <c r="A175" s="22" t="s">
        <v>178</v>
      </c>
      <c r="B175" s="14" t="s">
        <v>34</v>
      </c>
      <c r="C175" s="14" t="s">
        <v>62</v>
      </c>
      <c r="D175" s="14">
        <v>9020059300</v>
      </c>
      <c r="E175" s="14"/>
      <c r="F175" s="15">
        <f>F176+F177</f>
        <v>3681664</v>
      </c>
      <c r="G175" s="15">
        <f>G176+G177</f>
        <v>3681664</v>
      </c>
      <c r="H175" s="15">
        <f>H176+H177</f>
        <v>2521310</v>
      </c>
      <c r="I175" s="15">
        <f>I176+I177</f>
        <v>2521310</v>
      </c>
    </row>
    <row r="176" spans="1:11" ht="81" customHeight="1" x14ac:dyDescent="0.25">
      <c r="A176" s="17" t="s">
        <v>26</v>
      </c>
      <c r="B176" s="14" t="s">
        <v>34</v>
      </c>
      <c r="C176" s="14" t="s">
        <v>62</v>
      </c>
      <c r="D176" s="14">
        <v>9020059300</v>
      </c>
      <c r="E176" s="14">
        <v>100</v>
      </c>
      <c r="F176" s="15">
        <f>'[1]9.1 ведомства'!G97</f>
        <v>3599384</v>
      </c>
      <c r="G176" s="15">
        <f>'[1]9.1 ведомства'!H97</f>
        <v>3599384</v>
      </c>
      <c r="H176" s="15">
        <f>'[1]9.1 ведомства'!I97</f>
        <v>2477186.48</v>
      </c>
      <c r="I176" s="15">
        <f>'[1]9.1 ведомства'!J97</f>
        <v>2477186.48</v>
      </c>
    </row>
    <row r="177" spans="1:9" ht="38.25" x14ac:dyDescent="0.25">
      <c r="A177" s="17" t="s">
        <v>29</v>
      </c>
      <c r="B177" s="14" t="s">
        <v>34</v>
      </c>
      <c r="C177" s="14" t="s">
        <v>62</v>
      </c>
      <c r="D177" s="14">
        <v>9020059300</v>
      </c>
      <c r="E177" s="14">
        <v>200</v>
      </c>
      <c r="F177" s="15">
        <f>'[1]9.1 ведомства'!G98</f>
        <v>82280</v>
      </c>
      <c r="G177" s="15">
        <f>'[1]9.1 ведомства'!H98</f>
        <v>82280</v>
      </c>
      <c r="H177" s="15">
        <f>'[1]9.1 ведомства'!I98</f>
        <v>44123.520000000019</v>
      </c>
      <c r="I177" s="15">
        <f>'[1]9.1 ведомства'!J98</f>
        <v>44123.520000000019</v>
      </c>
    </row>
    <row r="178" spans="1:9" ht="51" x14ac:dyDescent="0.25">
      <c r="A178" s="17" t="s">
        <v>179</v>
      </c>
      <c r="B178" s="13" t="s">
        <v>34</v>
      </c>
      <c r="C178" s="13" t="s">
        <v>180</v>
      </c>
      <c r="D178" s="13"/>
      <c r="E178" s="14"/>
      <c r="F178" s="15">
        <f>F179</f>
        <v>8044123.8499999996</v>
      </c>
      <c r="G178" s="15">
        <f>G179</f>
        <v>0</v>
      </c>
      <c r="H178" s="15">
        <f>H179</f>
        <v>8333951.6799999997</v>
      </c>
      <c r="I178" s="15">
        <f>I179</f>
        <v>0</v>
      </c>
    </row>
    <row r="179" spans="1:9" x14ac:dyDescent="0.25">
      <c r="A179" s="16" t="s">
        <v>20</v>
      </c>
      <c r="B179" s="13" t="s">
        <v>34</v>
      </c>
      <c r="C179" s="13" t="s">
        <v>180</v>
      </c>
      <c r="D179" s="13" t="s">
        <v>21</v>
      </c>
      <c r="E179" s="14"/>
      <c r="F179" s="15">
        <f>F180</f>
        <v>8044123.8499999996</v>
      </c>
      <c r="G179" s="15">
        <f t="shared" ref="G179:I179" si="31">G180</f>
        <v>0</v>
      </c>
      <c r="H179" s="15">
        <f t="shared" si="31"/>
        <v>8333951.6799999997</v>
      </c>
      <c r="I179" s="15">
        <f t="shared" si="31"/>
        <v>0</v>
      </c>
    </row>
    <row r="180" spans="1:9" ht="25.5" x14ac:dyDescent="0.25">
      <c r="A180" s="18" t="s">
        <v>181</v>
      </c>
      <c r="B180" s="13" t="s">
        <v>34</v>
      </c>
      <c r="C180" s="13" t="s">
        <v>180</v>
      </c>
      <c r="D180" s="13" t="s">
        <v>182</v>
      </c>
      <c r="E180" s="14"/>
      <c r="F180" s="15">
        <f>F181+F183</f>
        <v>8044123.8499999996</v>
      </c>
      <c r="G180" s="15">
        <f>G181+G183</f>
        <v>0</v>
      </c>
      <c r="H180" s="15">
        <f>H181+H183</f>
        <v>8333951.6799999997</v>
      </c>
      <c r="I180" s="15">
        <f>I181+I183</f>
        <v>0</v>
      </c>
    </row>
    <row r="181" spans="1:9" ht="63.75" x14ac:dyDescent="0.25">
      <c r="A181" s="17" t="s">
        <v>31</v>
      </c>
      <c r="B181" s="13" t="s">
        <v>34</v>
      </c>
      <c r="C181" s="13" t="s">
        <v>180</v>
      </c>
      <c r="D181" s="13" t="s">
        <v>183</v>
      </c>
      <c r="E181" s="14"/>
      <c r="F181" s="15">
        <f>F182</f>
        <v>200000</v>
      </c>
      <c r="G181" s="15">
        <f>G182</f>
        <v>0</v>
      </c>
      <c r="H181" s="15">
        <f>H182</f>
        <v>200000</v>
      </c>
      <c r="I181" s="15">
        <f>I182</f>
        <v>0</v>
      </c>
    </row>
    <row r="182" spans="1:9" ht="76.5" x14ac:dyDescent="0.25">
      <c r="A182" s="17" t="s">
        <v>26</v>
      </c>
      <c r="B182" s="13" t="s">
        <v>34</v>
      </c>
      <c r="C182" s="13" t="s">
        <v>180</v>
      </c>
      <c r="D182" s="13" t="s">
        <v>183</v>
      </c>
      <c r="E182" s="14">
        <v>100</v>
      </c>
      <c r="F182" s="15">
        <f>'[1]9.1 ведомства'!G807</f>
        <v>200000</v>
      </c>
      <c r="G182" s="15">
        <f>'[1]9.1 ведомства'!H807</f>
        <v>0</v>
      </c>
      <c r="H182" s="15">
        <f>'[1]9.1 ведомства'!I807</f>
        <v>200000</v>
      </c>
      <c r="I182" s="15">
        <f>'[1]9.1 ведомства'!J807</f>
        <v>0</v>
      </c>
    </row>
    <row r="183" spans="1:9" ht="51" x14ac:dyDescent="0.25">
      <c r="A183" s="17" t="s">
        <v>125</v>
      </c>
      <c r="B183" s="13" t="s">
        <v>34</v>
      </c>
      <c r="C183" s="13" t="s">
        <v>180</v>
      </c>
      <c r="D183" s="13" t="s">
        <v>184</v>
      </c>
      <c r="E183" s="14"/>
      <c r="F183" s="15">
        <f>SUM(F184:F186)</f>
        <v>7844123.8499999996</v>
      </c>
      <c r="G183" s="15">
        <f>SUM(G184:G186)</f>
        <v>0</v>
      </c>
      <c r="H183" s="15">
        <f>SUM(H184:H186)</f>
        <v>8133951.6799999997</v>
      </c>
      <c r="I183" s="15">
        <f>SUM(I184:I186)</f>
        <v>0</v>
      </c>
    </row>
    <row r="184" spans="1:9" ht="76.5" x14ac:dyDescent="0.25">
      <c r="A184" s="17" t="s">
        <v>26</v>
      </c>
      <c r="B184" s="13" t="s">
        <v>34</v>
      </c>
      <c r="C184" s="13" t="s">
        <v>180</v>
      </c>
      <c r="D184" s="13" t="s">
        <v>184</v>
      </c>
      <c r="E184" s="14">
        <v>100</v>
      </c>
      <c r="F184" s="15">
        <f>'[1]9.1 ведомства'!G809</f>
        <v>7415287.8499999996</v>
      </c>
      <c r="G184" s="15">
        <f>'[1]9.1 ведомства'!H809</f>
        <v>0</v>
      </c>
      <c r="H184" s="15">
        <f>'[1]9.1 ведомства'!I809</f>
        <v>7705115.6799999997</v>
      </c>
      <c r="I184" s="15">
        <f>'[1]9.1 ведомства'!J809</f>
        <v>0</v>
      </c>
    </row>
    <row r="185" spans="1:9" ht="38.25" x14ac:dyDescent="0.25">
      <c r="A185" s="17" t="s">
        <v>29</v>
      </c>
      <c r="B185" s="13" t="s">
        <v>34</v>
      </c>
      <c r="C185" s="13" t="s">
        <v>180</v>
      </c>
      <c r="D185" s="13" t="s">
        <v>184</v>
      </c>
      <c r="E185" s="14">
        <v>200</v>
      </c>
      <c r="F185" s="15">
        <f>'[1]9.1 ведомства'!G810</f>
        <v>303836</v>
      </c>
      <c r="G185" s="15">
        <f>'[1]9.1 ведомства'!H810</f>
        <v>0</v>
      </c>
      <c r="H185" s="15">
        <f>'[1]9.1 ведомства'!I810</f>
        <v>303836</v>
      </c>
      <c r="I185" s="15">
        <f>'[1]9.1 ведомства'!J810</f>
        <v>0</v>
      </c>
    </row>
    <row r="186" spans="1:9" x14ac:dyDescent="0.25">
      <c r="A186" s="17" t="s">
        <v>59</v>
      </c>
      <c r="B186" s="13" t="s">
        <v>34</v>
      </c>
      <c r="C186" s="13" t="s">
        <v>180</v>
      </c>
      <c r="D186" s="13" t="s">
        <v>184</v>
      </c>
      <c r="E186" s="14">
        <v>800</v>
      </c>
      <c r="F186" s="15">
        <f>'[1]9.1 ведомства'!G811</f>
        <v>125000</v>
      </c>
      <c r="G186" s="15">
        <f>'[1]9.1 ведомства'!H811</f>
        <v>0</v>
      </c>
      <c r="H186" s="15">
        <f>'[1]9.1 ведомства'!I811</f>
        <v>125000</v>
      </c>
      <c r="I186" s="15">
        <f>'[1]9.1 ведомства'!J811</f>
        <v>0</v>
      </c>
    </row>
    <row r="187" spans="1:9" ht="38.25" x14ac:dyDescent="0.25">
      <c r="A187" s="17" t="s">
        <v>185</v>
      </c>
      <c r="B187" s="13" t="s">
        <v>34</v>
      </c>
      <c r="C187" s="13" t="s">
        <v>186</v>
      </c>
      <c r="D187" s="13"/>
      <c r="E187" s="14"/>
      <c r="F187" s="15">
        <f>F188+F202</f>
        <v>994400</v>
      </c>
      <c r="G187" s="15">
        <f>G188+G202</f>
        <v>0</v>
      </c>
      <c r="H187" s="15">
        <f>H188+H202</f>
        <v>994400</v>
      </c>
      <c r="I187" s="15">
        <f>I188+I202</f>
        <v>0</v>
      </c>
    </row>
    <row r="188" spans="1:9" ht="25.5" x14ac:dyDescent="0.25">
      <c r="A188" s="12" t="s">
        <v>187</v>
      </c>
      <c r="B188" s="13" t="s">
        <v>34</v>
      </c>
      <c r="C188" s="13" t="s">
        <v>186</v>
      </c>
      <c r="D188" s="13" t="s">
        <v>102</v>
      </c>
      <c r="E188" s="14"/>
      <c r="F188" s="15">
        <f>F189</f>
        <v>904400</v>
      </c>
      <c r="G188" s="15">
        <f>G189</f>
        <v>0</v>
      </c>
      <c r="H188" s="15">
        <f>H189</f>
        <v>904400</v>
      </c>
      <c r="I188" s="15">
        <f>I189</f>
        <v>0</v>
      </c>
    </row>
    <row r="189" spans="1:9" ht="25.5" x14ac:dyDescent="0.25">
      <c r="A189" s="17" t="s">
        <v>188</v>
      </c>
      <c r="B189" s="13" t="s">
        <v>34</v>
      </c>
      <c r="C189" s="13" t="s">
        <v>186</v>
      </c>
      <c r="D189" s="13" t="s">
        <v>189</v>
      </c>
      <c r="E189" s="14"/>
      <c r="F189" s="15">
        <f>F190+F193+F199+F196</f>
        <v>904400</v>
      </c>
      <c r="G189" s="15">
        <f>G190+G193+G199+G196</f>
        <v>0</v>
      </c>
      <c r="H189" s="15">
        <f>H190+H193+H199+H196</f>
        <v>904400</v>
      </c>
      <c r="I189" s="15">
        <f>I190+I193+I199+I196</f>
        <v>0</v>
      </c>
    </row>
    <row r="190" spans="1:9" ht="38.25" x14ac:dyDescent="0.25">
      <c r="A190" s="17" t="s">
        <v>190</v>
      </c>
      <c r="B190" s="13" t="s">
        <v>34</v>
      </c>
      <c r="C190" s="13" t="s">
        <v>186</v>
      </c>
      <c r="D190" s="13" t="s">
        <v>191</v>
      </c>
      <c r="E190" s="14"/>
      <c r="F190" s="15">
        <f>F191</f>
        <v>600000</v>
      </c>
      <c r="G190" s="15">
        <f t="shared" ref="G190:I191" si="32">G191</f>
        <v>0</v>
      </c>
      <c r="H190" s="15">
        <f t="shared" si="32"/>
        <v>600000</v>
      </c>
      <c r="I190" s="15">
        <f t="shared" si="32"/>
        <v>0</v>
      </c>
    </row>
    <row r="191" spans="1:9" ht="25.5" x14ac:dyDescent="0.25">
      <c r="A191" s="18" t="s">
        <v>149</v>
      </c>
      <c r="B191" s="13" t="s">
        <v>34</v>
      </c>
      <c r="C191" s="13" t="s">
        <v>186</v>
      </c>
      <c r="D191" s="13" t="s">
        <v>192</v>
      </c>
      <c r="E191" s="14"/>
      <c r="F191" s="15">
        <f>F192</f>
        <v>600000</v>
      </c>
      <c r="G191" s="15">
        <f t="shared" si="32"/>
        <v>0</v>
      </c>
      <c r="H191" s="15">
        <f t="shared" si="32"/>
        <v>600000</v>
      </c>
      <c r="I191" s="15">
        <f t="shared" si="32"/>
        <v>0</v>
      </c>
    </row>
    <row r="192" spans="1:9" ht="38.25" x14ac:dyDescent="0.25">
      <c r="A192" s="17" t="s">
        <v>29</v>
      </c>
      <c r="B192" s="13" t="s">
        <v>34</v>
      </c>
      <c r="C192" s="13" t="s">
        <v>186</v>
      </c>
      <c r="D192" s="13" t="s">
        <v>192</v>
      </c>
      <c r="E192" s="14">
        <v>200</v>
      </c>
      <c r="F192" s="15">
        <f>'[1]9.1 ведомства'!G817</f>
        <v>600000</v>
      </c>
      <c r="G192" s="15">
        <f>'[1]9.1 ведомства'!H817</f>
        <v>0</v>
      </c>
      <c r="H192" s="15">
        <f>'[1]9.1 ведомства'!I817</f>
        <v>600000</v>
      </c>
      <c r="I192" s="15">
        <f>'[1]9.1 ведомства'!J817</f>
        <v>0</v>
      </c>
    </row>
    <row r="193" spans="1:9" ht="38.25" x14ac:dyDescent="0.25">
      <c r="A193" s="17" t="s">
        <v>193</v>
      </c>
      <c r="B193" s="13" t="s">
        <v>34</v>
      </c>
      <c r="C193" s="13" t="s">
        <v>186</v>
      </c>
      <c r="D193" s="13" t="s">
        <v>194</v>
      </c>
      <c r="E193" s="14"/>
      <c r="F193" s="15">
        <f>F194</f>
        <v>150000</v>
      </c>
      <c r="G193" s="15">
        <f t="shared" ref="G193:I194" si="33">G194</f>
        <v>0</v>
      </c>
      <c r="H193" s="15">
        <f t="shared" si="33"/>
        <v>150000</v>
      </c>
      <c r="I193" s="15">
        <f t="shared" si="33"/>
        <v>0</v>
      </c>
    </row>
    <row r="194" spans="1:9" ht="25.5" x14ac:dyDescent="0.25">
      <c r="A194" s="18" t="s">
        <v>149</v>
      </c>
      <c r="B194" s="13" t="s">
        <v>34</v>
      </c>
      <c r="C194" s="13" t="s">
        <v>186</v>
      </c>
      <c r="D194" s="13" t="s">
        <v>195</v>
      </c>
      <c r="E194" s="14"/>
      <c r="F194" s="15">
        <f>F195</f>
        <v>150000</v>
      </c>
      <c r="G194" s="15">
        <f t="shared" si="33"/>
        <v>0</v>
      </c>
      <c r="H194" s="15">
        <f t="shared" si="33"/>
        <v>150000</v>
      </c>
      <c r="I194" s="15">
        <f t="shared" si="33"/>
        <v>0</v>
      </c>
    </row>
    <row r="195" spans="1:9" ht="38.25" x14ac:dyDescent="0.25">
      <c r="A195" s="17" t="s">
        <v>29</v>
      </c>
      <c r="B195" s="13" t="s">
        <v>34</v>
      </c>
      <c r="C195" s="13" t="s">
        <v>186</v>
      </c>
      <c r="D195" s="13" t="s">
        <v>195</v>
      </c>
      <c r="E195" s="14">
        <v>200</v>
      </c>
      <c r="F195" s="15">
        <f>'[1]9.1 ведомства'!G820</f>
        <v>150000</v>
      </c>
      <c r="G195" s="15">
        <f>'[1]9.1 ведомства'!H820</f>
        <v>0</v>
      </c>
      <c r="H195" s="15">
        <f>'[1]9.1 ведомства'!I820</f>
        <v>150000</v>
      </c>
      <c r="I195" s="15">
        <f>'[1]9.1 ведомства'!J820</f>
        <v>0</v>
      </c>
    </row>
    <row r="196" spans="1:9" ht="51" x14ac:dyDescent="0.25">
      <c r="A196" s="28" t="s">
        <v>196</v>
      </c>
      <c r="B196" s="13" t="s">
        <v>34</v>
      </c>
      <c r="C196" s="13" t="s">
        <v>186</v>
      </c>
      <c r="D196" s="13" t="s">
        <v>197</v>
      </c>
      <c r="E196" s="14"/>
      <c r="F196" s="15">
        <f>F197</f>
        <v>104400</v>
      </c>
      <c r="G196" s="15">
        <f t="shared" ref="G196:I197" si="34">G197</f>
        <v>0</v>
      </c>
      <c r="H196" s="15">
        <f t="shared" si="34"/>
        <v>104400</v>
      </c>
      <c r="I196" s="15">
        <f t="shared" si="34"/>
        <v>0</v>
      </c>
    </row>
    <row r="197" spans="1:9" ht="38.25" x14ac:dyDescent="0.25">
      <c r="A197" s="17" t="s">
        <v>198</v>
      </c>
      <c r="B197" s="13" t="s">
        <v>34</v>
      </c>
      <c r="C197" s="13" t="s">
        <v>186</v>
      </c>
      <c r="D197" s="13" t="s">
        <v>199</v>
      </c>
      <c r="E197" s="14"/>
      <c r="F197" s="15">
        <f>F198</f>
        <v>104400</v>
      </c>
      <c r="G197" s="15">
        <f t="shared" si="34"/>
        <v>0</v>
      </c>
      <c r="H197" s="15">
        <f t="shared" si="34"/>
        <v>104400</v>
      </c>
      <c r="I197" s="15">
        <f t="shared" si="34"/>
        <v>0</v>
      </c>
    </row>
    <row r="198" spans="1:9" ht="38.25" x14ac:dyDescent="0.25">
      <c r="A198" s="17" t="s">
        <v>29</v>
      </c>
      <c r="B198" s="13" t="s">
        <v>34</v>
      </c>
      <c r="C198" s="13" t="s">
        <v>186</v>
      </c>
      <c r="D198" s="13" t="s">
        <v>199</v>
      </c>
      <c r="E198" s="14">
        <v>200</v>
      </c>
      <c r="F198" s="15">
        <f>'[1]9.1 ведомства'!G823</f>
        <v>104400</v>
      </c>
      <c r="G198" s="15">
        <f>'[1]9.1 ведомства'!H823</f>
        <v>0</v>
      </c>
      <c r="H198" s="15">
        <f>'[1]9.1 ведомства'!I823</f>
        <v>104400</v>
      </c>
      <c r="I198" s="15">
        <f>'[1]9.1 ведомства'!J823</f>
        <v>0</v>
      </c>
    </row>
    <row r="199" spans="1:9" ht="38.25" x14ac:dyDescent="0.25">
      <c r="A199" s="22" t="s">
        <v>200</v>
      </c>
      <c r="B199" s="13" t="s">
        <v>34</v>
      </c>
      <c r="C199" s="13" t="s">
        <v>186</v>
      </c>
      <c r="D199" s="13" t="s">
        <v>201</v>
      </c>
      <c r="E199" s="14"/>
      <c r="F199" s="15">
        <f>F200</f>
        <v>50000</v>
      </c>
      <c r="G199" s="15">
        <f t="shared" ref="G199:I200" si="35">G200</f>
        <v>0</v>
      </c>
      <c r="H199" s="15">
        <f t="shared" si="35"/>
        <v>50000</v>
      </c>
      <c r="I199" s="15">
        <f t="shared" si="35"/>
        <v>0</v>
      </c>
    </row>
    <row r="200" spans="1:9" ht="51" x14ac:dyDescent="0.25">
      <c r="A200" s="22" t="s">
        <v>202</v>
      </c>
      <c r="B200" s="13" t="s">
        <v>34</v>
      </c>
      <c r="C200" s="13" t="s">
        <v>186</v>
      </c>
      <c r="D200" s="13" t="s">
        <v>203</v>
      </c>
      <c r="E200" s="14"/>
      <c r="F200" s="15">
        <f>F201</f>
        <v>50000</v>
      </c>
      <c r="G200" s="15">
        <f t="shared" si="35"/>
        <v>0</v>
      </c>
      <c r="H200" s="15">
        <f t="shared" si="35"/>
        <v>50000</v>
      </c>
      <c r="I200" s="15">
        <f t="shared" si="35"/>
        <v>0</v>
      </c>
    </row>
    <row r="201" spans="1:9" ht="38.25" x14ac:dyDescent="0.25">
      <c r="A201" s="17" t="s">
        <v>29</v>
      </c>
      <c r="B201" s="13" t="s">
        <v>34</v>
      </c>
      <c r="C201" s="13" t="s">
        <v>186</v>
      </c>
      <c r="D201" s="13" t="s">
        <v>203</v>
      </c>
      <c r="E201" s="14">
        <v>200</v>
      </c>
      <c r="F201" s="15">
        <f>'[1]9.1 ведомства'!G104</f>
        <v>50000</v>
      </c>
      <c r="G201" s="15">
        <f>'[1]9.1 ведомства'!H104</f>
        <v>0</v>
      </c>
      <c r="H201" s="15">
        <f>'[1]9.1 ведомства'!I104</f>
        <v>50000</v>
      </c>
      <c r="I201" s="15">
        <f>'[1]9.1 ведомства'!J104</f>
        <v>0</v>
      </c>
    </row>
    <row r="202" spans="1:9" ht="63.75" x14ac:dyDescent="0.25">
      <c r="A202" s="22" t="s">
        <v>204</v>
      </c>
      <c r="B202" s="13" t="s">
        <v>34</v>
      </c>
      <c r="C202" s="13" t="s">
        <v>186</v>
      </c>
      <c r="D202" s="13" t="s">
        <v>205</v>
      </c>
      <c r="E202" s="14"/>
      <c r="F202" s="15">
        <f>F203+F208+F211</f>
        <v>90000</v>
      </c>
      <c r="G202" s="15">
        <f>G203+G208+G211</f>
        <v>0</v>
      </c>
      <c r="H202" s="15">
        <f>H203+H208+H211</f>
        <v>90000</v>
      </c>
      <c r="I202" s="15">
        <f>I203+I208+I211</f>
        <v>0</v>
      </c>
    </row>
    <row r="203" spans="1:9" ht="38.25" x14ac:dyDescent="0.25">
      <c r="A203" s="22" t="s">
        <v>206</v>
      </c>
      <c r="B203" s="13" t="s">
        <v>34</v>
      </c>
      <c r="C203" s="13" t="s">
        <v>186</v>
      </c>
      <c r="D203" s="13" t="s">
        <v>207</v>
      </c>
      <c r="E203" s="14"/>
      <c r="F203" s="15">
        <f>F204+F206</f>
        <v>50000</v>
      </c>
      <c r="G203" s="15">
        <f>G204+G206</f>
        <v>0</v>
      </c>
      <c r="H203" s="15">
        <f>H204+H206</f>
        <v>50000</v>
      </c>
      <c r="I203" s="15">
        <f>I204+I206</f>
        <v>0</v>
      </c>
    </row>
    <row r="204" spans="1:9" ht="38.25" x14ac:dyDescent="0.25">
      <c r="A204" s="22" t="s">
        <v>208</v>
      </c>
      <c r="B204" s="13" t="s">
        <v>34</v>
      </c>
      <c r="C204" s="13" t="s">
        <v>186</v>
      </c>
      <c r="D204" s="13" t="s">
        <v>209</v>
      </c>
      <c r="E204" s="14"/>
      <c r="F204" s="15">
        <f>F205</f>
        <v>10000</v>
      </c>
      <c r="G204" s="15">
        <f>G205</f>
        <v>0</v>
      </c>
      <c r="H204" s="15">
        <f>H205</f>
        <v>10000</v>
      </c>
      <c r="I204" s="15">
        <f>I205</f>
        <v>0</v>
      </c>
    </row>
    <row r="205" spans="1:9" ht="38.25" x14ac:dyDescent="0.25">
      <c r="A205" s="17" t="s">
        <v>29</v>
      </c>
      <c r="B205" s="13" t="s">
        <v>34</v>
      </c>
      <c r="C205" s="13" t="s">
        <v>186</v>
      </c>
      <c r="D205" s="13" t="s">
        <v>209</v>
      </c>
      <c r="E205" s="14">
        <v>200</v>
      </c>
      <c r="F205" s="15">
        <f>'[1]9.1 ведомства'!G108</f>
        <v>10000</v>
      </c>
      <c r="G205" s="15">
        <f>'[1]9.1 ведомства'!H108</f>
        <v>0</v>
      </c>
      <c r="H205" s="15">
        <f>'[1]9.1 ведомства'!I108</f>
        <v>10000</v>
      </c>
      <c r="I205" s="15">
        <f>'[1]9.1 ведомства'!J108</f>
        <v>0</v>
      </c>
    </row>
    <row r="206" spans="1:9" ht="25.5" x14ac:dyDescent="0.25">
      <c r="A206" s="22" t="s">
        <v>210</v>
      </c>
      <c r="B206" s="13" t="s">
        <v>34</v>
      </c>
      <c r="C206" s="13" t="s">
        <v>186</v>
      </c>
      <c r="D206" s="13" t="s">
        <v>211</v>
      </c>
      <c r="E206" s="14"/>
      <c r="F206" s="15">
        <f>F207</f>
        <v>40000</v>
      </c>
      <c r="G206" s="15">
        <f>G207</f>
        <v>0</v>
      </c>
      <c r="H206" s="15">
        <f>H207</f>
        <v>40000</v>
      </c>
      <c r="I206" s="15">
        <f>I207</f>
        <v>0</v>
      </c>
    </row>
    <row r="207" spans="1:9" ht="38.25" x14ac:dyDescent="0.25">
      <c r="A207" s="17" t="s">
        <v>29</v>
      </c>
      <c r="B207" s="13" t="s">
        <v>34</v>
      </c>
      <c r="C207" s="13" t="s">
        <v>186</v>
      </c>
      <c r="D207" s="13" t="s">
        <v>211</v>
      </c>
      <c r="E207" s="14">
        <v>200</v>
      </c>
      <c r="F207" s="15">
        <f>'[1]9.1 ведомства'!G110</f>
        <v>40000</v>
      </c>
      <c r="G207" s="15">
        <f>'[1]9.1 ведомства'!H110</f>
        <v>0</v>
      </c>
      <c r="H207" s="15">
        <f>'[1]9.1 ведомства'!I110</f>
        <v>40000</v>
      </c>
      <c r="I207" s="15">
        <f>'[1]9.1 ведомства'!J110</f>
        <v>0</v>
      </c>
    </row>
    <row r="208" spans="1:9" ht="38.25" x14ac:dyDescent="0.25">
      <c r="A208" s="22" t="s">
        <v>212</v>
      </c>
      <c r="B208" s="13" t="s">
        <v>34</v>
      </c>
      <c r="C208" s="13" t="s">
        <v>186</v>
      </c>
      <c r="D208" s="13" t="s">
        <v>213</v>
      </c>
      <c r="E208" s="14"/>
      <c r="F208" s="15">
        <f>F209</f>
        <v>10000</v>
      </c>
      <c r="G208" s="15">
        <f t="shared" ref="G208:I209" si="36">G209</f>
        <v>0</v>
      </c>
      <c r="H208" s="15">
        <f t="shared" si="36"/>
        <v>10000</v>
      </c>
      <c r="I208" s="15">
        <f t="shared" si="36"/>
        <v>0</v>
      </c>
    </row>
    <row r="209" spans="1:9" ht="25.5" x14ac:dyDescent="0.25">
      <c r="A209" s="22" t="s">
        <v>214</v>
      </c>
      <c r="B209" s="13" t="s">
        <v>34</v>
      </c>
      <c r="C209" s="13" t="s">
        <v>186</v>
      </c>
      <c r="D209" s="13" t="s">
        <v>215</v>
      </c>
      <c r="E209" s="14"/>
      <c r="F209" s="15">
        <f>F210</f>
        <v>10000</v>
      </c>
      <c r="G209" s="15">
        <f t="shared" si="36"/>
        <v>0</v>
      </c>
      <c r="H209" s="15">
        <f t="shared" si="36"/>
        <v>10000</v>
      </c>
      <c r="I209" s="15">
        <f t="shared" si="36"/>
        <v>0</v>
      </c>
    </row>
    <row r="210" spans="1:9" ht="38.25" x14ac:dyDescent="0.25">
      <c r="A210" s="17" t="s">
        <v>29</v>
      </c>
      <c r="B210" s="13" t="s">
        <v>34</v>
      </c>
      <c r="C210" s="13" t="s">
        <v>186</v>
      </c>
      <c r="D210" s="13" t="s">
        <v>215</v>
      </c>
      <c r="E210" s="14">
        <v>200</v>
      </c>
      <c r="F210" s="15">
        <f>'[1]9.1 ведомства'!G113</f>
        <v>10000</v>
      </c>
      <c r="G210" s="15">
        <f>'[1]9.1 ведомства'!H113</f>
        <v>0</v>
      </c>
      <c r="H210" s="15">
        <f>'[1]9.1 ведомства'!I113</f>
        <v>10000</v>
      </c>
      <c r="I210" s="15">
        <f>'[1]9.1 ведомства'!J113</f>
        <v>0</v>
      </c>
    </row>
    <row r="211" spans="1:9" ht="51" x14ac:dyDescent="0.25">
      <c r="A211" s="22" t="s">
        <v>216</v>
      </c>
      <c r="B211" s="13" t="s">
        <v>34</v>
      </c>
      <c r="C211" s="13" t="s">
        <v>186</v>
      </c>
      <c r="D211" s="13" t="s">
        <v>217</v>
      </c>
      <c r="E211" s="14"/>
      <c r="F211" s="15">
        <f>F212</f>
        <v>30000</v>
      </c>
      <c r="G211" s="15">
        <f t="shared" ref="G211:I212" si="37">G212</f>
        <v>0</v>
      </c>
      <c r="H211" s="15">
        <f t="shared" si="37"/>
        <v>30000</v>
      </c>
      <c r="I211" s="15">
        <f t="shared" si="37"/>
        <v>0</v>
      </c>
    </row>
    <row r="212" spans="1:9" ht="51" x14ac:dyDescent="0.25">
      <c r="A212" s="22" t="s">
        <v>218</v>
      </c>
      <c r="B212" s="13" t="s">
        <v>34</v>
      </c>
      <c r="C212" s="13" t="s">
        <v>186</v>
      </c>
      <c r="D212" s="13" t="s">
        <v>219</v>
      </c>
      <c r="E212" s="14"/>
      <c r="F212" s="15">
        <f>F213</f>
        <v>30000</v>
      </c>
      <c r="G212" s="15">
        <f t="shared" si="37"/>
        <v>0</v>
      </c>
      <c r="H212" s="15">
        <f t="shared" si="37"/>
        <v>30000</v>
      </c>
      <c r="I212" s="15">
        <f t="shared" si="37"/>
        <v>0</v>
      </c>
    </row>
    <row r="213" spans="1:9" ht="38.25" x14ac:dyDescent="0.25">
      <c r="A213" s="17" t="s">
        <v>29</v>
      </c>
      <c r="B213" s="13" t="s">
        <v>34</v>
      </c>
      <c r="C213" s="13" t="s">
        <v>186</v>
      </c>
      <c r="D213" s="13" t="s">
        <v>219</v>
      </c>
      <c r="E213" s="14">
        <v>200</v>
      </c>
      <c r="F213" s="15">
        <f>'[1]9.1 ведомства'!G116</f>
        <v>30000</v>
      </c>
      <c r="G213" s="15">
        <f>'[1]9.1 ведомства'!H116</f>
        <v>0</v>
      </c>
      <c r="H213" s="15">
        <f>'[1]9.1 ведомства'!I116</f>
        <v>30000</v>
      </c>
      <c r="I213" s="15">
        <f>'[1]9.1 ведомства'!J116</f>
        <v>0</v>
      </c>
    </row>
    <row r="214" spans="1:9" x14ac:dyDescent="0.25">
      <c r="A214" s="17" t="s">
        <v>220</v>
      </c>
      <c r="B214" s="13" t="s">
        <v>62</v>
      </c>
      <c r="C214" s="13"/>
      <c r="D214" s="13"/>
      <c r="E214" s="14"/>
      <c r="F214" s="15">
        <f>F215+F223+F235+F252+F276</f>
        <v>166819685.53</v>
      </c>
      <c r="G214" s="15">
        <f>G215+G223+G235+G252+G276</f>
        <v>11017160.359999999</v>
      </c>
      <c r="H214" s="15">
        <f>H215+H223+H235+H252+H276</f>
        <v>181227589.03</v>
      </c>
      <c r="I214" s="15">
        <f>I215+I223+I235+I252+I276</f>
        <v>11570893.859999999</v>
      </c>
    </row>
    <row r="215" spans="1:9" x14ac:dyDescent="0.25">
      <c r="A215" s="18" t="s">
        <v>221</v>
      </c>
      <c r="B215" s="13" t="s">
        <v>62</v>
      </c>
      <c r="C215" s="13" t="s">
        <v>82</v>
      </c>
      <c r="D215" s="13"/>
      <c r="E215" s="14"/>
      <c r="F215" s="15">
        <f>F216</f>
        <v>10364640</v>
      </c>
      <c r="G215" s="15">
        <f t="shared" ref="G215:I217" si="38">G216</f>
        <v>10364640</v>
      </c>
      <c r="H215" s="15">
        <f t="shared" si="38"/>
        <v>10914042.5</v>
      </c>
      <c r="I215" s="15">
        <f t="shared" si="38"/>
        <v>10914042.5</v>
      </c>
    </row>
    <row r="216" spans="1:9" ht="38.25" x14ac:dyDescent="0.25">
      <c r="A216" s="17" t="s">
        <v>222</v>
      </c>
      <c r="B216" s="13" t="s">
        <v>62</v>
      </c>
      <c r="C216" s="13" t="s">
        <v>82</v>
      </c>
      <c r="D216" s="13" t="s">
        <v>223</v>
      </c>
      <c r="E216" s="13"/>
      <c r="F216" s="15">
        <f>F217</f>
        <v>10364640</v>
      </c>
      <c r="G216" s="15">
        <f t="shared" si="38"/>
        <v>10364640</v>
      </c>
      <c r="H216" s="15">
        <f t="shared" si="38"/>
        <v>10914042.5</v>
      </c>
      <c r="I216" s="15">
        <f t="shared" si="38"/>
        <v>10914042.5</v>
      </c>
    </row>
    <row r="217" spans="1:9" ht="38.25" x14ac:dyDescent="0.25">
      <c r="A217" s="17" t="s">
        <v>224</v>
      </c>
      <c r="B217" s="13" t="s">
        <v>62</v>
      </c>
      <c r="C217" s="13" t="s">
        <v>82</v>
      </c>
      <c r="D217" s="13" t="s">
        <v>225</v>
      </c>
      <c r="E217" s="13"/>
      <c r="F217" s="15">
        <f>F218</f>
        <v>10364640</v>
      </c>
      <c r="G217" s="15">
        <f t="shared" si="38"/>
        <v>10364640</v>
      </c>
      <c r="H217" s="15">
        <f t="shared" si="38"/>
        <v>10914042.5</v>
      </c>
      <c r="I217" s="15">
        <f t="shared" si="38"/>
        <v>10914042.5</v>
      </c>
    </row>
    <row r="218" spans="1:9" ht="51" x14ac:dyDescent="0.25">
      <c r="A218" s="22" t="s">
        <v>226</v>
      </c>
      <c r="B218" s="13" t="s">
        <v>62</v>
      </c>
      <c r="C218" s="13" t="s">
        <v>82</v>
      </c>
      <c r="D218" s="13" t="s">
        <v>227</v>
      </c>
      <c r="E218" s="13"/>
      <c r="F218" s="15">
        <f>F219+F221</f>
        <v>10364640</v>
      </c>
      <c r="G218" s="15">
        <f t="shared" ref="G218:I218" si="39">G219+G221</f>
        <v>10364640</v>
      </c>
      <c r="H218" s="15">
        <f t="shared" si="39"/>
        <v>10914042.5</v>
      </c>
      <c r="I218" s="15">
        <f t="shared" si="39"/>
        <v>10914042.5</v>
      </c>
    </row>
    <row r="219" spans="1:9" ht="38.25" x14ac:dyDescent="0.25">
      <c r="A219" s="18" t="s">
        <v>228</v>
      </c>
      <c r="B219" s="13" t="s">
        <v>62</v>
      </c>
      <c r="C219" s="13" t="s">
        <v>82</v>
      </c>
      <c r="D219" s="13" t="s">
        <v>229</v>
      </c>
      <c r="E219" s="13"/>
      <c r="F219" s="15">
        <f>F220</f>
        <v>10345720</v>
      </c>
      <c r="G219" s="15">
        <f>G220</f>
        <v>10345720</v>
      </c>
      <c r="H219" s="15">
        <f>H220</f>
        <v>10894562.5</v>
      </c>
      <c r="I219" s="15">
        <f>I220</f>
        <v>10894562.5</v>
      </c>
    </row>
    <row r="220" spans="1:9" ht="38.25" x14ac:dyDescent="0.25">
      <c r="A220" s="17" t="s">
        <v>29</v>
      </c>
      <c r="B220" s="13" t="s">
        <v>62</v>
      </c>
      <c r="C220" s="13" t="s">
        <v>82</v>
      </c>
      <c r="D220" s="13" t="s">
        <v>229</v>
      </c>
      <c r="E220" s="13" t="s">
        <v>30</v>
      </c>
      <c r="F220" s="15">
        <f>'[1]9.1 ведомства'!G830</f>
        <v>10345720</v>
      </c>
      <c r="G220" s="15">
        <f>'[1]9.1 ведомства'!H830</f>
        <v>10345720</v>
      </c>
      <c r="H220" s="15">
        <f>'[1]9.1 ведомства'!I830</f>
        <v>10894562.5</v>
      </c>
      <c r="I220" s="15">
        <f>'[1]9.1 ведомства'!J830</f>
        <v>10894562.5</v>
      </c>
    </row>
    <row r="221" spans="1:9" ht="63.75" x14ac:dyDescent="0.25">
      <c r="A221" s="18" t="s">
        <v>230</v>
      </c>
      <c r="B221" s="13" t="s">
        <v>62</v>
      </c>
      <c r="C221" s="13" t="s">
        <v>82</v>
      </c>
      <c r="D221" s="13" t="s">
        <v>231</v>
      </c>
      <c r="E221" s="13"/>
      <c r="F221" s="15">
        <f>F222</f>
        <v>18920</v>
      </c>
      <c r="G221" s="15">
        <f>G222</f>
        <v>18920</v>
      </c>
      <c r="H221" s="15">
        <f>H222</f>
        <v>19480</v>
      </c>
      <c r="I221" s="15">
        <f>I222</f>
        <v>19480</v>
      </c>
    </row>
    <row r="222" spans="1:9" ht="38.25" x14ac:dyDescent="0.25">
      <c r="A222" s="17" t="s">
        <v>29</v>
      </c>
      <c r="B222" s="13" t="s">
        <v>62</v>
      </c>
      <c r="C222" s="13" t="s">
        <v>82</v>
      </c>
      <c r="D222" s="13" t="s">
        <v>231</v>
      </c>
      <c r="E222" s="13" t="s">
        <v>30</v>
      </c>
      <c r="F222" s="15">
        <f>'[1]9.1 ведомства'!G832</f>
        <v>18920</v>
      </c>
      <c r="G222" s="15">
        <f>'[1]9.1 ведомства'!H832</f>
        <v>18920</v>
      </c>
      <c r="H222" s="15">
        <f>'[1]9.1 ведомства'!I832</f>
        <v>19480</v>
      </c>
      <c r="I222" s="15">
        <f>'[1]9.1 ведомства'!J832</f>
        <v>19480</v>
      </c>
    </row>
    <row r="223" spans="1:9" x14ac:dyDescent="0.25">
      <c r="A223" s="17" t="s">
        <v>232</v>
      </c>
      <c r="B223" s="13" t="s">
        <v>62</v>
      </c>
      <c r="C223" s="13" t="s">
        <v>233</v>
      </c>
      <c r="D223" s="13"/>
      <c r="E223" s="14"/>
      <c r="F223" s="15">
        <f>F224</f>
        <v>10644319.66</v>
      </c>
      <c r="G223" s="15">
        <f t="shared" ref="G223:I229" si="40">G224</f>
        <v>344319.66</v>
      </c>
      <c r="H223" s="15">
        <f t="shared" si="40"/>
        <v>10344319.66</v>
      </c>
      <c r="I223" s="15">
        <f t="shared" si="40"/>
        <v>344319.66</v>
      </c>
    </row>
    <row r="224" spans="1:9" ht="25.5" x14ac:dyDescent="0.25">
      <c r="A224" s="25" t="s">
        <v>234</v>
      </c>
      <c r="B224" s="13" t="s">
        <v>62</v>
      </c>
      <c r="C224" s="13" t="s">
        <v>233</v>
      </c>
      <c r="D224" s="13" t="s">
        <v>102</v>
      </c>
      <c r="E224" s="14"/>
      <c r="F224" s="15">
        <f>F225</f>
        <v>10644319.66</v>
      </c>
      <c r="G224" s="15">
        <f t="shared" si="40"/>
        <v>344319.66</v>
      </c>
      <c r="H224" s="15">
        <f t="shared" si="40"/>
        <v>10344319.66</v>
      </c>
      <c r="I224" s="15">
        <f t="shared" si="40"/>
        <v>344319.66</v>
      </c>
    </row>
    <row r="225" spans="1:9" ht="25.5" x14ac:dyDescent="0.25">
      <c r="A225" s="25" t="s">
        <v>235</v>
      </c>
      <c r="B225" s="13" t="s">
        <v>62</v>
      </c>
      <c r="C225" s="13" t="s">
        <v>233</v>
      </c>
      <c r="D225" s="13" t="s">
        <v>236</v>
      </c>
      <c r="E225" s="14"/>
      <c r="F225" s="15">
        <f>F226+F229+F232</f>
        <v>10644319.66</v>
      </c>
      <c r="G225" s="15">
        <f>G226+G229+G232</f>
        <v>344319.66</v>
      </c>
      <c r="H225" s="15">
        <f>H226+H229+H232</f>
        <v>10344319.66</v>
      </c>
      <c r="I225" s="15">
        <f>I226+I229+I232</f>
        <v>344319.66</v>
      </c>
    </row>
    <row r="226" spans="1:9" ht="89.25" x14ac:dyDescent="0.25">
      <c r="A226" s="25" t="s">
        <v>237</v>
      </c>
      <c r="B226" s="13" t="s">
        <v>62</v>
      </c>
      <c r="C226" s="13" t="s">
        <v>233</v>
      </c>
      <c r="D226" s="13" t="s">
        <v>238</v>
      </c>
      <c r="E226" s="13"/>
      <c r="F226" s="15">
        <f>+F227</f>
        <v>10000000</v>
      </c>
      <c r="G226" s="15">
        <f t="shared" ref="G226:I226" si="41">+G227</f>
        <v>0</v>
      </c>
      <c r="H226" s="15">
        <f t="shared" si="41"/>
        <v>10000000</v>
      </c>
      <c r="I226" s="15">
        <f t="shared" si="41"/>
        <v>0</v>
      </c>
    </row>
    <row r="227" spans="1:9" ht="89.25" x14ac:dyDescent="0.25">
      <c r="A227" s="22" t="s">
        <v>239</v>
      </c>
      <c r="B227" s="13" t="s">
        <v>62</v>
      </c>
      <c r="C227" s="13" t="s">
        <v>233</v>
      </c>
      <c r="D227" s="13" t="s">
        <v>240</v>
      </c>
      <c r="E227" s="13"/>
      <c r="F227" s="15">
        <f>F228</f>
        <v>10000000</v>
      </c>
      <c r="G227" s="15">
        <f t="shared" ref="G227:I227" si="42">G228</f>
        <v>0</v>
      </c>
      <c r="H227" s="15">
        <f t="shared" si="42"/>
        <v>10000000</v>
      </c>
      <c r="I227" s="15">
        <f t="shared" si="42"/>
        <v>0</v>
      </c>
    </row>
    <row r="228" spans="1:9" x14ac:dyDescent="0.25">
      <c r="A228" s="17" t="s">
        <v>59</v>
      </c>
      <c r="B228" s="13" t="s">
        <v>62</v>
      </c>
      <c r="C228" s="13" t="s">
        <v>233</v>
      </c>
      <c r="D228" s="13" t="s">
        <v>240</v>
      </c>
      <c r="E228" s="13" t="s">
        <v>60</v>
      </c>
      <c r="F228" s="15">
        <f>'[1]9.1 ведомства'!G840</f>
        <v>10000000</v>
      </c>
      <c r="G228" s="15">
        <f>'[1]9.1 ведомства'!H840</f>
        <v>0</v>
      </c>
      <c r="H228" s="15">
        <f>'[1]9.1 ведомства'!I840</f>
        <v>10000000</v>
      </c>
      <c r="I228" s="15">
        <f>'[1]9.1 ведомства'!J840</f>
        <v>0</v>
      </c>
    </row>
    <row r="229" spans="1:9" ht="102" x14ac:dyDescent="0.25">
      <c r="A229" s="17" t="s">
        <v>241</v>
      </c>
      <c r="B229" s="13" t="s">
        <v>62</v>
      </c>
      <c r="C229" s="13" t="s">
        <v>233</v>
      </c>
      <c r="D229" s="13" t="s">
        <v>242</v>
      </c>
      <c r="E229" s="14"/>
      <c r="F229" s="15">
        <f>F230</f>
        <v>344319.66</v>
      </c>
      <c r="G229" s="15">
        <f t="shared" si="40"/>
        <v>344319.66</v>
      </c>
      <c r="H229" s="15">
        <f t="shared" si="40"/>
        <v>344319.66</v>
      </c>
      <c r="I229" s="15">
        <f t="shared" si="40"/>
        <v>344319.66</v>
      </c>
    </row>
    <row r="230" spans="1:9" ht="114.75" x14ac:dyDescent="0.25">
      <c r="A230" s="17" t="s">
        <v>243</v>
      </c>
      <c r="B230" s="13" t="s">
        <v>62</v>
      </c>
      <c r="C230" s="13" t="s">
        <v>233</v>
      </c>
      <c r="D230" s="13" t="s">
        <v>244</v>
      </c>
      <c r="E230" s="14"/>
      <c r="F230" s="15">
        <f>F231</f>
        <v>344319.66</v>
      </c>
      <c r="G230" s="15">
        <f>G231</f>
        <v>344319.66</v>
      </c>
      <c r="H230" s="15">
        <f>H231</f>
        <v>344319.66</v>
      </c>
      <c r="I230" s="15">
        <f>I231</f>
        <v>344319.66</v>
      </c>
    </row>
    <row r="231" spans="1:9" x14ac:dyDescent="0.25">
      <c r="A231" s="17" t="s">
        <v>59</v>
      </c>
      <c r="B231" s="13" t="s">
        <v>62</v>
      </c>
      <c r="C231" s="13" t="s">
        <v>233</v>
      </c>
      <c r="D231" s="13" t="s">
        <v>244</v>
      </c>
      <c r="E231" s="14">
        <v>800</v>
      </c>
      <c r="F231" s="15">
        <f>'[1]9.1 ведомства'!G362</f>
        <v>344319.66</v>
      </c>
      <c r="G231" s="15">
        <f>'[1]9.1 ведомства'!H362</f>
        <v>344319.66</v>
      </c>
      <c r="H231" s="15">
        <f>'[1]9.1 ведомства'!I362</f>
        <v>344319.66</v>
      </c>
      <c r="I231" s="15">
        <f>'[1]9.1 ведомства'!J362</f>
        <v>344319.66</v>
      </c>
    </row>
    <row r="232" spans="1:9" ht="51" x14ac:dyDescent="0.25">
      <c r="A232" s="17" t="s">
        <v>245</v>
      </c>
      <c r="B232" s="13" t="s">
        <v>62</v>
      </c>
      <c r="C232" s="13" t="s">
        <v>233</v>
      </c>
      <c r="D232" s="13" t="s">
        <v>246</v>
      </c>
      <c r="E232" s="13"/>
      <c r="F232" s="15">
        <f>F233</f>
        <v>300000</v>
      </c>
      <c r="G232" s="15">
        <f t="shared" ref="G232:I233" si="43">G233</f>
        <v>0</v>
      </c>
      <c r="H232" s="15">
        <f t="shared" si="43"/>
        <v>0</v>
      </c>
      <c r="I232" s="15">
        <f t="shared" si="43"/>
        <v>0</v>
      </c>
    </row>
    <row r="233" spans="1:9" ht="38.25" x14ac:dyDescent="0.25">
      <c r="A233" s="18" t="s">
        <v>247</v>
      </c>
      <c r="B233" s="13" t="s">
        <v>62</v>
      </c>
      <c r="C233" s="13" t="s">
        <v>233</v>
      </c>
      <c r="D233" s="13" t="s">
        <v>248</v>
      </c>
      <c r="E233" s="13"/>
      <c r="F233" s="15">
        <f>F234</f>
        <v>300000</v>
      </c>
      <c r="G233" s="15">
        <f t="shared" si="43"/>
        <v>0</v>
      </c>
      <c r="H233" s="15">
        <f t="shared" si="43"/>
        <v>0</v>
      </c>
      <c r="I233" s="15">
        <f t="shared" si="43"/>
        <v>0</v>
      </c>
    </row>
    <row r="234" spans="1:9" ht="38.25" x14ac:dyDescent="0.25">
      <c r="A234" s="17" t="s">
        <v>29</v>
      </c>
      <c r="B234" s="13" t="s">
        <v>62</v>
      </c>
      <c r="C234" s="13" t="s">
        <v>233</v>
      </c>
      <c r="D234" s="13" t="s">
        <v>248</v>
      </c>
      <c r="E234" s="13" t="s">
        <v>30</v>
      </c>
      <c r="F234" s="15">
        <f>'[1]9.1 ведомства'!G843</f>
        <v>300000</v>
      </c>
      <c r="G234" s="15">
        <f>'[1]9.1 ведомства'!H843</f>
        <v>0</v>
      </c>
      <c r="H234" s="15">
        <f>'[1]9.1 ведомства'!I843</f>
        <v>0</v>
      </c>
      <c r="I234" s="15">
        <f>'[1]9.1 ведомства'!J843</f>
        <v>0</v>
      </c>
    </row>
    <row r="235" spans="1:9" x14ac:dyDescent="0.25">
      <c r="A235" s="17" t="s">
        <v>249</v>
      </c>
      <c r="B235" s="13" t="s">
        <v>62</v>
      </c>
      <c r="C235" s="13" t="s">
        <v>180</v>
      </c>
      <c r="D235" s="13"/>
      <c r="E235" s="13"/>
      <c r="F235" s="15">
        <f>F236+F248</f>
        <v>114999620</v>
      </c>
      <c r="G235" s="15">
        <f>G236+G248</f>
        <v>0</v>
      </c>
      <c r="H235" s="15">
        <f>H236+H248</f>
        <v>126155690</v>
      </c>
      <c r="I235" s="15">
        <f>I236+I248</f>
        <v>0</v>
      </c>
    </row>
    <row r="236" spans="1:9" ht="38.25" x14ac:dyDescent="0.25">
      <c r="A236" s="17" t="s">
        <v>250</v>
      </c>
      <c r="B236" s="13" t="s">
        <v>62</v>
      </c>
      <c r="C236" s="13" t="s">
        <v>180</v>
      </c>
      <c r="D236" s="13" t="s">
        <v>223</v>
      </c>
      <c r="E236" s="13"/>
      <c r="F236" s="15">
        <f>F237</f>
        <v>111154620</v>
      </c>
      <c r="G236" s="15">
        <f>G237</f>
        <v>0</v>
      </c>
      <c r="H236" s="15">
        <f>H237</f>
        <v>122310690</v>
      </c>
      <c r="I236" s="15">
        <f>I237</f>
        <v>0</v>
      </c>
    </row>
    <row r="237" spans="1:9" ht="25.5" x14ac:dyDescent="0.25">
      <c r="A237" s="17" t="s">
        <v>251</v>
      </c>
      <c r="B237" s="13" t="s">
        <v>62</v>
      </c>
      <c r="C237" s="13" t="s">
        <v>180</v>
      </c>
      <c r="D237" s="13" t="s">
        <v>252</v>
      </c>
      <c r="E237" s="13"/>
      <c r="F237" s="15">
        <f>F238+F241</f>
        <v>111154620</v>
      </c>
      <c r="G237" s="15">
        <f>G238+G241</f>
        <v>0</v>
      </c>
      <c r="H237" s="15">
        <f>H238+H241</f>
        <v>122310690</v>
      </c>
      <c r="I237" s="15">
        <f>I238+I241</f>
        <v>0</v>
      </c>
    </row>
    <row r="238" spans="1:9" ht="51" x14ac:dyDescent="0.25">
      <c r="A238" s="22" t="s">
        <v>253</v>
      </c>
      <c r="B238" s="13" t="s">
        <v>62</v>
      </c>
      <c r="C238" s="13" t="s">
        <v>180</v>
      </c>
      <c r="D238" s="13" t="s">
        <v>254</v>
      </c>
      <c r="E238" s="13"/>
      <c r="F238" s="15">
        <f>+F239</f>
        <v>0</v>
      </c>
      <c r="G238" s="15">
        <f t="shared" ref="G238:I238" si="44">+G239</f>
        <v>0</v>
      </c>
      <c r="H238" s="15">
        <f t="shared" si="44"/>
        <v>1046410</v>
      </c>
      <c r="I238" s="15">
        <f t="shared" si="44"/>
        <v>0</v>
      </c>
    </row>
    <row r="239" spans="1:9" ht="25.5" x14ac:dyDescent="0.25">
      <c r="A239" s="22" t="s">
        <v>255</v>
      </c>
      <c r="B239" s="13" t="s">
        <v>62</v>
      </c>
      <c r="C239" s="13" t="s">
        <v>180</v>
      </c>
      <c r="D239" s="13" t="s">
        <v>256</v>
      </c>
      <c r="E239" s="13"/>
      <c r="F239" s="15">
        <f>F240</f>
        <v>0</v>
      </c>
      <c r="G239" s="15">
        <f t="shared" ref="G239:I239" si="45">G240</f>
        <v>0</v>
      </c>
      <c r="H239" s="15">
        <f t="shared" si="45"/>
        <v>1046410</v>
      </c>
      <c r="I239" s="15">
        <f t="shared" si="45"/>
        <v>0</v>
      </c>
    </row>
    <row r="240" spans="1:9" ht="38.25" x14ac:dyDescent="0.25">
      <c r="A240" s="17" t="s">
        <v>29</v>
      </c>
      <c r="B240" s="13" t="s">
        <v>62</v>
      </c>
      <c r="C240" s="13" t="s">
        <v>180</v>
      </c>
      <c r="D240" s="13" t="s">
        <v>256</v>
      </c>
      <c r="E240" s="13" t="s">
        <v>30</v>
      </c>
      <c r="F240" s="15">
        <f>'[1]9.1 ведомства'!G853</f>
        <v>0</v>
      </c>
      <c r="G240" s="15">
        <f>'[1]9.1 ведомства'!H853</f>
        <v>0</v>
      </c>
      <c r="H240" s="15">
        <f>'[1]9.1 ведомства'!I853</f>
        <v>1046410</v>
      </c>
      <c r="I240" s="15">
        <f>'[1]9.1 ведомства'!J853</f>
        <v>0</v>
      </c>
    </row>
    <row r="241" spans="1:9" ht="51" x14ac:dyDescent="0.25">
      <c r="A241" s="17" t="s">
        <v>257</v>
      </c>
      <c r="B241" s="13" t="s">
        <v>62</v>
      </c>
      <c r="C241" s="13" t="s">
        <v>180</v>
      </c>
      <c r="D241" s="13" t="s">
        <v>258</v>
      </c>
      <c r="E241" s="13"/>
      <c r="F241" s="15">
        <f>F242+F244+F246</f>
        <v>111154620</v>
      </c>
      <c r="G241" s="15">
        <f t="shared" ref="G241:I241" si="46">G242+G244+G246</f>
        <v>0</v>
      </c>
      <c r="H241" s="15">
        <f t="shared" si="46"/>
        <v>121264280</v>
      </c>
      <c r="I241" s="15">
        <f t="shared" si="46"/>
        <v>0</v>
      </c>
    </row>
    <row r="242" spans="1:9" ht="38.25" x14ac:dyDescent="0.25">
      <c r="A242" s="17" t="s">
        <v>259</v>
      </c>
      <c r="B242" s="13" t="s">
        <v>62</v>
      </c>
      <c r="C242" s="13" t="s">
        <v>180</v>
      </c>
      <c r="D242" s="13" t="s">
        <v>260</v>
      </c>
      <c r="E242" s="13"/>
      <c r="F242" s="15">
        <f>F243</f>
        <v>105075000</v>
      </c>
      <c r="G242" s="15">
        <f>G243</f>
        <v>0</v>
      </c>
      <c r="H242" s="15">
        <f>H243</f>
        <v>110000000</v>
      </c>
      <c r="I242" s="15">
        <f>I243</f>
        <v>0</v>
      </c>
    </row>
    <row r="243" spans="1:9" ht="38.25" x14ac:dyDescent="0.25">
      <c r="A243" s="17" t="s">
        <v>29</v>
      </c>
      <c r="B243" s="13" t="s">
        <v>62</v>
      </c>
      <c r="C243" s="13" t="s">
        <v>180</v>
      </c>
      <c r="D243" s="13" t="s">
        <v>260</v>
      </c>
      <c r="E243" s="13" t="s">
        <v>30</v>
      </c>
      <c r="F243" s="15">
        <f>'[1]9.1 ведомства'!G858</f>
        <v>105075000</v>
      </c>
      <c r="G243" s="15">
        <f>'[1]9.1 ведомства'!H858</f>
        <v>0</v>
      </c>
      <c r="H243" s="15">
        <f>'[1]9.1 ведомства'!I858</f>
        <v>110000000</v>
      </c>
      <c r="I243" s="15">
        <f>'[1]9.1 ведомства'!J858</f>
        <v>0</v>
      </c>
    </row>
    <row r="244" spans="1:9" ht="63.75" x14ac:dyDescent="0.25">
      <c r="A244" s="17" t="s">
        <v>261</v>
      </c>
      <c r="B244" s="13" t="s">
        <v>62</v>
      </c>
      <c r="C244" s="13" t="s">
        <v>180</v>
      </c>
      <c r="D244" s="13" t="s">
        <v>262</v>
      </c>
      <c r="E244" s="13"/>
      <c r="F244" s="15">
        <f>F245</f>
        <v>6079620</v>
      </c>
      <c r="G244" s="15">
        <f>G245</f>
        <v>0</v>
      </c>
      <c r="H244" s="15">
        <f>H245</f>
        <v>11079620</v>
      </c>
      <c r="I244" s="15">
        <f>I245</f>
        <v>0</v>
      </c>
    </row>
    <row r="245" spans="1:9" ht="38.25" x14ac:dyDescent="0.25">
      <c r="A245" s="17" t="s">
        <v>29</v>
      </c>
      <c r="B245" s="13" t="s">
        <v>62</v>
      </c>
      <c r="C245" s="13" t="s">
        <v>180</v>
      </c>
      <c r="D245" s="13" t="s">
        <v>262</v>
      </c>
      <c r="E245" s="13" t="s">
        <v>30</v>
      </c>
      <c r="F245" s="15">
        <f>'[1]9.1 ведомства'!G860</f>
        <v>6079620</v>
      </c>
      <c r="G245" s="15">
        <f>'[1]9.1 ведомства'!H860</f>
        <v>0</v>
      </c>
      <c r="H245" s="15">
        <f>'[1]9.1 ведомства'!I860</f>
        <v>11079620</v>
      </c>
      <c r="I245" s="15">
        <f>'[1]9.1 ведомства'!J860</f>
        <v>0</v>
      </c>
    </row>
    <row r="246" spans="1:9" ht="51.75" x14ac:dyDescent="0.25">
      <c r="A246" s="29" t="s">
        <v>263</v>
      </c>
      <c r="B246" s="13" t="s">
        <v>62</v>
      </c>
      <c r="C246" s="13" t="s">
        <v>180</v>
      </c>
      <c r="D246" s="13" t="s">
        <v>264</v>
      </c>
      <c r="E246" s="13"/>
      <c r="F246" s="15">
        <f>F247</f>
        <v>0</v>
      </c>
      <c r="G246" s="15">
        <f>G247</f>
        <v>0</v>
      </c>
      <c r="H246" s="15">
        <f>H247</f>
        <v>184660</v>
      </c>
      <c r="I246" s="15">
        <f>I247</f>
        <v>0</v>
      </c>
    </row>
    <row r="247" spans="1:9" ht="38.25" x14ac:dyDescent="0.25">
      <c r="A247" s="17" t="s">
        <v>29</v>
      </c>
      <c r="B247" s="13" t="s">
        <v>62</v>
      </c>
      <c r="C247" s="13" t="s">
        <v>180</v>
      </c>
      <c r="D247" s="13" t="s">
        <v>264</v>
      </c>
      <c r="E247" s="13" t="s">
        <v>30</v>
      </c>
      <c r="F247" s="15">
        <f>'[1]9.1 ведомства'!G862</f>
        <v>0</v>
      </c>
      <c r="G247" s="15">
        <f>'[1]9.1 ведомства'!H862</f>
        <v>0</v>
      </c>
      <c r="H247" s="15">
        <f>'[1]9.1 ведомства'!I862</f>
        <v>184660</v>
      </c>
      <c r="I247" s="15">
        <f>'[1]9.1 ведомства'!J862</f>
        <v>0</v>
      </c>
    </row>
    <row r="248" spans="1:9" ht="51" x14ac:dyDescent="0.25">
      <c r="A248" s="17" t="s">
        <v>265</v>
      </c>
      <c r="B248" s="13" t="s">
        <v>62</v>
      </c>
      <c r="C248" s="13" t="s">
        <v>180</v>
      </c>
      <c r="D248" s="13" t="s">
        <v>266</v>
      </c>
      <c r="E248" s="13"/>
      <c r="F248" s="15">
        <f>F249</f>
        <v>3845000</v>
      </c>
      <c r="G248" s="15">
        <f t="shared" ref="G248:I250" si="47">G249</f>
        <v>0</v>
      </c>
      <c r="H248" s="15">
        <f t="shared" si="47"/>
        <v>3845000</v>
      </c>
      <c r="I248" s="15">
        <f t="shared" si="47"/>
        <v>0</v>
      </c>
    </row>
    <row r="249" spans="1:9" ht="51" x14ac:dyDescent="0.25">
      <c r="A249" s="17" t="s">
        <v>267</v>
      </c>
      <c r="B249" s="13" t="s">
        <v>62</v>
      </c>
      <c r="C249" s="13" t="s">
        <v>180</v>
      </c>
      <c r="D249" s="13" t="s">
        <v>268</v>
      </c>
      <c r="E249" s="13"/>
      <c r="F249" s="15">
        <f>F250</f>
        <v>3845000</v>
      </c>
      <c r="G249" s="15">
        <f t="shared" si="47"/>
        <v>0</v>
      </c>
      <c r="H249" s="15">
        <f t="shared" si="47"/>
        <v>3845000</v>
      </c>
      <c r="I249" s="15">
        <f t="shared" si="47"/>
        <v>0</v>
      </c>
    </row>
    <row r="250" spans="1:9" ht="25.5" x14ac:dyDescent="0.25">
      <c r="A250" s="25" t="s">
        <v>269</v>
      </c>
      <c r="B250" s="13" t="s">
        <v>62</v>
      </c>
      <c r="C250" s="13" t="s">
        <v>180</v>
      </c>
      <c r="D250" s="13" t="s">
        <v>270</v>
      </c>
      <c r="E250" s="13"/>
      <c r="F250" s="15">
        <f>F251</f>
        <v>3845000</v>
      </c>
      <c r="G250" s="15">
        <f t="shared" si="47"/>
        <v>0</v>
      </c>
      <c r="H250" s="15">
        <f t="shared" si="47"/>
        <v>3845000</v>
      </c>
      <c r="I250" s="15">
        <f t="shared" si="47"/>
        <v>0</v>
      </c>
    </row>
    <row r="251" spans="1:9" ht="38.25" x14ac:dyDescent="0.25">
      <c r="A251" s="17" t="s">
        <v>29</v>
      </c>
      <c r="B251" s="13" t="s">
        <v>62</v>
      </c>
      <c r="C251" s="13" t="s">
        <v>180</v>
      </c>
      <c r="D251" s="13" t="s">
        <v>270</v>
      </c>
      <c r="E251" s="13" t="s">
        <v>30</v>
      </c>
      <c r="F251" s="15">
        <f>'[1]9.1 ведомства'!G868</f>
        <v>3845000</v>
      </c>
      <c r="G251" s="15">
        <f>'[1]9.1 ведомства'!H868</f>
        <v>0</v>
      </c>
      <c r="H251" s="15">
        <f>'[1]9.1 ведомства'!I868</f>
        <v>3845000</v>
      </c>
      <c r="I251" s="15">
        <f>'[1]9.1 ведомства'!J868</f>
        <v>0</v>
      </c>
    </row>
    <row r="252" spans="1:9" x14ac:dyDescent="0.25">
      <c r="A252" s="17" t="s">
        <v>271</v>
      </c>
      <c r="B252" s="13" t="s">
        <v>62</v>
      </c>
      <c r="C252" s="13" t="s">
        <v>272</v>
      </c>
      <c r="D252" s="13"/>
      <c r="E252" s="14"/>
      <c r="F252" s="15">
        <f>F253+F260</f>
        <v>7797489.879999999</v>
      </c>
      <c r="G252" s="15">
        <f>G253+G260</f>
        <v>159127.69999999998</v>
      </c>
      <c r="H252" s="15">
        <f>H253+H260</f>
        <v>10793589.879999999</v>
      </c>
      <c r="I252" s="15">
        <f>I253+I260</f>
        <v>159127.69999999998</v>
      </c>
    </row>
    <row r="253" spans="1:9" ht="38.25" x14ac:dyDescent="0.25">
      <c r="A253" s="17" t="s">
        <v>273</v>
      </c>
      <c r="B253" s="13" t="s">
        <v>62</v>
      </c>
      <c r="C253" s="13" t="s">
        <v>272</v>
      </c>
      <c r="D253" s="13" t="s">
        <v>36</v>
      </c>
      <c r="E253" s="14"/>
      <c r="F253" s="15">
        <f>F254</f>
        <v>14835.009999999998</v>
      </c>
      <c r="G253" s="15">
        <f t="shared" ref="G253:I254" si="48">G254</f>
        <v>9449.9</v>
      </c>
      <c r="H253" s="15">
        <f t="shared" si="48"/>
        <v>14835.009999999998</v>
      </c>
      <c r="I253" s="15">
        <f t="shared" si="48"/>
        <v>9449.9</v>
      </c>
    </row>
    <row r="254" spans="1:9" ht="51" x14ac:dyDescent="0.25">
      <c r="A254" s="17" t="s">
        <v>274</v>
      </c>
      <c r="B254" s="13" t="s">
        <v>62</v>
      </c>
      <c r="C254" s="13" t="s">
        <v>272</v>
      </c>
      <c r="D254" s="13" t="s">
        <v>128</v>
      </c>
      <c r="E254" s="14"/>
      <c r="F254" s="15">
        <f>F255</f>
        <v>14835.009999999998</v>
      </c>
      <c r="G254" s="15">
        <f t="shared" si="48"/>
        <v>9449.9</v>
      </c>
      <c r="H254" s="15">
        <f t="shared" si="48"/>
        <v>14835.009999999998</v>
      </c>
      <c r="I254" s="15">
        <f t="shared" si="48"/>
        <v>9449.9</v>
      </c>
    </row>
    <row r="255" spans="1:9" ht="51" x14ac:dyDescent="0.25">
      <c r="A255" s="17" t="s">
        <v>275</v>
      </c>
      <c r="B255" s="13" t="s">
        <v>62</v>
      </c>
      <c r="C255" s="13" t="s">
        <v>272</v>
      </c>
      <c r="D255" s="13" t="s">
        <v>276</v>
      </c>
      <c r="E255" s="14"/>
      <c r="F255" s="15">
        <f>F256+F258</f>
        <v>14835.009999999998</v>
      </c>
      <c r="G255" s="15">
        <f>G256+G258</f>
        <v>9449.9</v>
      </c>
      <c r="H255" s="15">
        <f>H256+H258</f>
        <v>14835.009999999998</v>
      </c>
      <c r="I255" s="15">
        <f>I256+I258</f>
        <v>9449.9</v>
      </c>
    </row>
    <row r="256" spans="1:9" ht="51" x14ac:dyDescent="0.25">
      <c r="A256" s="17" t="s">
        <v>277</v>
      </c>
      <c r="B256" s="13" t="s">
        <v>62</v>
      </c>
      <c r="C256" s="13" t="s">
        <v>272</v>
      </c>
      <c r="D256" s="13" t="s">
        <v>278</v>
      </c>
      <c r="E256" s="14"/>
      <c r="F256" s="15">
        <f>F257</f>
        <v>9449.9</v>
      </c>
      <c r="G256" s="15">
        <f>G257</f>
        <v>9449.9</v>
      </c>
      <c r="H256" s="15">
        <f>H257</f>
        <v>9449.9</v>
      </c>
      <c r="I256" s="15">
        <f>I257</f>
        <v>9449.9</v>
      </c>
    </row>
    <row r="257" spans="1:9" ht="38.25" x14ac:dyDescent="0.25">
      <c r="A257" s="17" t="s">
        <v>29</v>
      </c>
      <c r="B257" s="13" t="s">
        <v>62</v>
      </c>
      <c r="C257" s="13" t="s">
        <v>272</v>
      </c>
      <c r="D257" s="13" t="s">
        <v>278</v>
      </c>
      <c r="E257" s="14">
        <v>200</v>
      </c>
      <c r="F257" s="15">
        <f>'[1]9.1 ведомства'!G123</f>
        <v>9449.9</v>
      </c>
      <c r="G257" s="15">
        <f>'[1]9.1 ведомства'!H123</f>
        <v>9449.9</v>
      </c>
      <c r="H257" s="15">
        <f>'[1]9.1 ведомства'!I123</f>
        <v>9449.9</v>
      </c>
      <c r="I257" s="15">
        <f>'[1]9.1 ведомства'!J123</f>
        <v>9449.9</v>
      </c>
    </row>
    <row r="258" spans="1:9" ht="51" x14ac:dyDescent="0.25">
      <c r="A258" s="17" t="s">
        <v>279</v>
      </c>
      <c r="B258" s="13" t="s">
        <v>62</v>
      </c>
      <c r="C258" s="13" t="s">
        <v>272</v>
      </c>
      <c r="D258" s="14" t="s">
        <v>280</v>
      </c>
      <c r="E258" s="14"/>
      <c r="F258" s="15">
        <f>F259</f>
        <v>5385.11</v>
      </c>
      <c r="G258" s="15">
        <f>G259</f>
        <v>0</v>
      </c>
      <c r="H258" s="15">
        <f>H259</f>
        <v>5385.11</v>
      </c>
      <c r="I258" s="15">
        <f>I259</f>
        <v>0</v>
      </c>
    </row>
    <row r="259" spans="1:9" ht="38.25" x14ac:dyDescent="0.25">
      <c r="A259" s="17" t="s">
        <v>29</v>
      </c>
      <c r="B259" s="13" t="s">
        <v>62</v>
      </c>
      <c r="C259" s="13" t="s">
        <v>272</v>
      </c>
      <c r="D259" s="14" t="s">
        <v>280</v>
      </c>
      <c r="E259" s="14">
        <v>200</v>
      </c>
      <c r="F259" s="15">
        <f>'[1]9.1 ведомства'!G125</f>
        <v>5385.11</v>
      </c>
      <c r="G259" s="15">
        <f>'[1]9.1 ведомства'!H125</f>
        <v>0</v>
      </c>
      <c r="H259" s="15">
        <f>'[1]9.1 ведомства'!I125</f>
        <v>5385.11</v>
      </c>
      <c r="I259" s="15">
        <f>'[1]9.1 ведомства'!J125</f>
        <v>0</v>
      </c>
    </row>
    <row r="260" spans="1:9" x14ac:dyDescent="0.25">
      <c r="A260" s="17" t="s">
        <v>20</v>
      </c>
      <c r="B260" s="13" t="s">
        <v>62</v>
      </c>
      <c r="C260" s="13" t="s">
        <v>272</v>
      </c>
      <c r="D260" s="14">
        <v>9000000000</v>
      </c>
      <c r="E260" s="14"/>
      <c r="F260" s="15">
        <f>F261</f>
        <v>7782654.8699999992</v>
      </c>
      <c r="G260" s="15">
        <f>G261</f>
        <v>149677.79999999999</v>
      </c>
      <c r="H260" s="15">
        <f>H261</f>
        <v>10778754.869999999</v>
      </c>
      <c r="I260" s="15">
        <f>I261</f>
        <v>149677.79999999999</v>
      </c>
    </row>
    <row r="261" spans="1:9" ht="38.25" x14ac:dyDescent="0.25">
      <c r="A261" s="18" t="s">
        <v>161</v>
      </c>
      <c r="B261" s="13" t="s">
        <v>62</v>
      </c>
      <c r="C261" s="13" t="s">
        <v>272</v>
      </c>
      <c r="D261" s="13" t="s">
        <v>162</v>
      </c>
      <c r="E261" s="13"/>
      <c r="F261" s="15">
        <f>F262+F266+F264+F274+F268+F270+F272</f>
        <v>7782654.8699999992</v>
      </c>
      <c r="G261" s="15">
        <f t="shared" ref="G261:I261" si="49">G262+G266+G264+G274+G268+G270+G272</f>
        <v>149677.79999999999</v>
      </c>
      <c r="H261" s="15">
        <f t="shared" si="49"/>
        <v>10778754.869999999</v>
      </c>
      <c r="I261" s="15">
        <f t="shared" si="49"/>
        <v>149677.79999999999</v>
      </c>
    </row>
    <row r="262" spans="1:9" ht="63.75" x14ac:dyDescent="0.25">
      <c r="A262" s="17" t="s">
        <v>31</v>
      </c>
      <c r="B262" s="13" t="s">
        <v>62</v>
      </c>
      <c r="C262" s="13" t="s">
        <v>272</v>
      </c>
      <c r="D262" s="13" t="s">
        <v>165</v>
      </c>
      <c r="E262" s="13"/>
      <c r="F262" s="15">
        <f>F263</f>
        <v>750000</v>
      </c>
      <c r="G262" s="15">
        <f>G263</f>
        <v>0</v>
      </c>
      <c r="H262" s="15">
        <f>H263</f>
        <v>750000</v>
      </c>
      <c r="I262" s="15">
        <f>I263</f>
        <v>0</v>
      </c>
    </row>
    <row r="263" spans="1:9" ht="38.25" x14ac:dyDescent="0.25">
      <c r="A263" s="17" t="s">
        <v>152</v>
      </c>
      <c r="B263" s="13" t="s">
        <v>62</v>
      </c>
      <c r="C263" s="13" t="s">
        <v>272</v>
      </c>
      <c r="D263" s="13" t="s">
        <v>165</v>
      </c>
      <c r="E263" s="13" t="s">
        <v>281</v>
      </c>
      <c r="F263" s="15">
        <f>'[1]9.1 ведомства'!G129</f>
        <v>750000</v>
      </c>
      <c r="G263" s="15">
        <f>'[1]9.1 ведомства'!H129</f>
        <v>0</v>
      </c>
      <c r="H263" s="15">
        <f>'[1]9.1 ведомства'!I129</f>
        <v>750000</v>
      </c>
      <c r="I263" s="15">
        <f>'[1]9.1 ведомства'!J129</f>
        <v>0</v>
      </c>
    </row>
    <row r="264" spans="1:9" ht="63.75" x14ac:dyDescent="0.25">
      <c r="A264" s="17" t="s">
        <v>163</v>
      </c>
      <c r="B264" s="13" t="s">
        <v>62</v>
      </c>
      <c r="C264" s="13" t="s">
        <v>272</v>
      </c>
      <c r="D264" s="13" t="s">
        <v>164</v>
      </c>
      <c r="E264" s="14"/>
      <c r="F264" s="15">
        <f>F265</f>
        <v>149677.79999999999</v>
      </c>
      <c r="G264" s="15">
        <f>G265</f>
        <v>149677.79999999999</v>
      </c>
      <c r="H264" s="15">
        <f>H265</f>
        <v>149677.79999999999</v>
      </c>
      <c r="I264" s="15">
        <f>I265</f>
        <v>149677.79999999999</v>
      </c>
    </row>
    <row r="265" spans="1:9" ht="38.25" x14ac:dyDescent="0.25">
      <c r="A265" s="17" t="s">
        <v>152</v>
      </c>
      <c r="B265" s="13" t="s">
        <v>62</v>
      </c>
      <c r="C265" s="13" t="s">
        <v>272</v>
      </c>
      <c r="D265" s="13" t="s">
        <v>164</v>
      </c>
      <c r="E265" s="14">
        <v>600</v>
      </c>
      <c r="F265" s="15">
        <f>'[1]9.1 ведомства'!G131</f>
        <v>149677.79999999999</v>
      </c>
      <c r="G265" s="15">
        <f>'[1]9.1 ведомства'!H131</f>
        <v>149677.79999999999</v>
      </c>
      <c r="H265" s="15">
        <f>'[1]9.1 ведомства'!I131</f>
        <v>149677.79999999999</v>
      </c>
      <c r="I265" s="15">
        <f>'[1]9.1 ведомства'!J131</f>
        <v>149677.79999999999</v>
      </c>
    </row>
    <row r="266" spans="1:9" ht="38.25" x14ac:dyDescent="0.25">
      <c r="A266" s="22" t="s">
        <v>166</v>
      </c>
      <c r="B266" s="13" t="s">
        <v>62</v>
      </c>
      <c r="C266" s="13" t="s">
        <v>272</v>
      </c>
      <c r="D266" s="13" t="s">
        <v>167</v>
      </c>
      <c r="E266" s="14"/>
      <c r="F266" s="15">
        <f>F267</f>
        <v>4255644.5399999991</v>
      </c>
      <c r="G266" s="15">
        <f>G267</f>
        <v>0</v>
      </c>
      <c r="H266" s="15">
        <f>H267</f>
        <v>7251744.5399999991</v>
      </c>
      <c r="I266" s="15">
        <f>I267</f>
        <v>0</v>
      </c>
    </row>
    <row r="267" spans="1:9" ht="38.25" x14ac:dyDescent="0.25">
      <c r="A267" s="17" t="s">
        <v>152</v>
      </c>
      <c r="B267" s="13" t="s">
        <v>62</v>
      </c>
      <c r="C267" s="13" t="s">
        <v>272</v>
      </c>
      <c r="D267" s="13" t="s">
        <v>167</v>
      </c>
      <c r="E267" s="14">
        <v>600</v>
      </c>
      <c r="F267" s="15">
        <f>'[1]9.1 ведомства'!G133</f>
        <v>4255644.5399999991</v>
      </c>
      <c r="G267" s="15">
        <f>'[1]9.1 ведомства'!H133</f>
        <v>0</v>
      </c>
      <c r="H267" s="15">
        <f>'[1]9.1 ведомства'!I133</f>
        <v>7251744.5399999991</v>
      </c>
      <c r="I267" s="15">
        <f>'[1]9.1 ведомства'!J133</f>
        <v>0</v>
      </c>
    </row>
    <row r="268" spans="1:9" ht="38.25" x14ac:dyDescent="0.25">
      <c r="A268" s="22" t="s">
        <v>168</v>
      </c>
      <c r="B268" s="13" t="s">
        <v>62</v>
      </c>
      <c r="C268" s="13" t="s">
        <v>272</v>
      </c>
      <c r="D268" s="13" t="s">
        <v>169</v>
      </c>
      <c r="E268" s="14"/>
      <c r="F268" s="15">
        <f>F269</f>
        <v>307921.68</v>
      </c>
      <c r="G268" s="15">
        <f t="shared" ref="G268:I268" si="50">G269</f>
        <v>0</v>
      </c>
      <c r="H268" s="15">
        <f t="shared" si="50"/>
        <v>307921.68</v>
      </c>
      <c r="I268" s="15">
        <f t="shared" si="50"/>
        <v>0</v>
      </c>
    </row>
    <row r="269" spans="1:9" ht="38.25" x14ac:dyDescent="0.25">
      <c r="A269" s="17" t="s">
        <v>152</v>
      </c>
      <c r="B269" s="13" t="s">
        <v>62</v>
      </c>
      <c r="C269" s="13" t="s">
        <v>272</v>
      </c>
      <c r="D269" s="13" t="s">
        <v>169</v>
      </c>
      <c r="E269" s="14">
        <v>600</v>
      </c>
      <c r="F269" s="15">
        <f>'[1]9.1 ведомства'!G135</f>
        <v>307921.68</v>
      </c>
      <c r="G269" s="15">
        <f>'[1]9.1 ведомства'!H135</f>
        <v>0</v>
      </c>
      <c r="H269" s="15">
        <f>'[1]9.1 ведомства'!I135</f>
        <v>307921.68</v>
      </c>
      <c r="I269" s="15">
        <f>'[1]9.1 ведомства'!J135</f>
        <v>0</v>
      </c>
    </row>
    <row r="270" spans="1:9" ht="38.25" x14ac:dyDescent="0.25">
      <c r="A270" s="22" t="s">
        <v>170</v>
      </c>
      <c r="B270" s="13" t="s">
        <v>62</v>
      </c>
      <c r="C270" s="13" t="s">
        <v>272</v>
      </c>
      <c r="D270" s="13" t="s">
        <v>171</v>
      </c>
      <c r="E270" s="14"/>
      <c r="F270" s="15">
        <f>F271</f>
        <v>1366652.15</v>
      </c>
      <c r="G270" s="15">
        <f t="shared" ref="G270:I270" si="51">G271</f>
        <v>0</v>
      </c>
      <c r="H270" s="15">
        <f t="shared" si="51"/>
        <v>1366652.15</v>
      </c>
      <c r="I270" s="15">
        <f t="shared" si="51"/>
        <v>0</v>
      </c>
    </row>
    <row r="271" spans="1:9" ht="38.25" x14ac:dyDescent="0.25">
      <c r="A271" s="17" t="s">
        <v>152</v>
      </c>
      <c r="B271" s="13" t="s">
        <v>62</v>
      </c>
      <c r="C271" s="13" t="s">
        <v>272</v>
      </c>
      <c r="D271" s="13" t="s">
        <v>171</v>
      </c>
      <c r="E271" s="14">
        <v>600</v>
      </c>
      <c r="F271" s="15">
        <f>'[1]9.1 ведомства'!G137</f>
        <v>1366652.15</v>
      </c>
      <c r="G271" s="15">
        <f>'[1]9.1 ведомства'!H137</f>
        <v>0</v>
      </c>
      <c r="H271" s="15">
        <f>'[1]9.1 ведомства'!I137</f>
        <v>1366652.15</v>
      </c>
      <c r="I271" s="15">
        <f>'[1]9.1 ведомства'!J137</f>
        <v>0</v>
      </c>
    </row>
    <row r="272" spans="1:9" ht="38.25" x14ac:dyDescent="0.25">
      <c r="A272" s="22" t="s">
        <v>172</v>
      </c>
      <c r="B272" s="13" t="s">
        <v>62</v>
      </c>
      <c r="C272" s="13" t="s">
        <v>272</v>
      </c>
      <c r="D272" s="13" t="s">
        <v>173</v>
      </c>
      <c r="E272" s="14"/>
      <c r="F272" s="15">
        <f>F273</f>
        <v>867463.5</v>
      </c>
      <c r="G272" s="15">
        <f t="shared" ref="G272:I272" si="52">G273</f>
        <v>0</v>
      </c>
      <c r="H272" s="15">
        <f t="shared" si="52"/>
        <v>867463.5</v>
      </c>
      <c r="I272" s="15">
        <f t="shared" si="52"/>
        <v>0</v>
      </c>
    </row>
    <row r="273" spans="1:9" ht="38.25" x14ac:dyDescent="0.25">
      <c r="A273" s="17" t="s">
        <v>152</v>
      </c>
      <c r="B273" s="13" t="s">
        <v>62</v>
      </c>
      <c r="C273" s="13" t="s">
        <v>272</v>
      </c>
      <c r="D273" s="13" t="s">
        <v>173</v>
      </c>
      <c r="E273" s="14">
        <v>600</v>
      </c>
      <c r="F273" s="15">
        <f>'[1]9.1 ведомства'!G139</f>
        <v>867463.5</v>
      </c>
      <c r="G273" s="15">
        <f>'[1]9.1 ведомства'!H139</f>
        <v>0</v>
      </c>
      <c r="H273" s="15">
        <f>'[1]9.1 ведомства'!I139</f>
        <v>867463.5</v>
      </c>
      <c r="I273" s="15">
        <f>'[1]9.1 ведомства'!J139</f>
        <v>0</v>
      </c>
    </row>
    <row r="274" spans="1:9" ht="51" x14ac:dyDescent="0.25">
      <c r="A274" s="17" t="s">
        <v>174</v>
      </c>
      <c r="B274" s="13" t="s">
        <v>62</v>
      </c>
      <c r="C274" s="13" t="s">
        <v>272</v>
      </c>
      <c r="D274" s="13" t="s">
        <v>175</v>
      </c>
      <c r="E274" s="14"/>
      <c r="F274" s="15">
        <f>F275</f>
        <v>85295.2</v>
      </c>
      <c r="G274" s="15">
        <f>G275</f>
        <v>0</v>
      </c>
      <c r="H274" s="15">
        <f>H275</f>
        <v>85295.2</v>
      </c>
      <c r="I274" s="15">
        <f>I275</f>
        <v>0</v>
      </c>
    </row>
    <row r="275" spans="1:9" ht="38.25" x14ac:dyDescent="0.25">
      <c r="A275" s="17" t="s">
        <v>152</v>
      </c>
      <c r="B275" s="13" t="s">
        <v>62</v>
      </c>
      <c r="C275" s="13" t="s">
        <v>272</v>
      </c>
      <c r="D275" s="13" t="s">
        <v>175</v>
      </c>
      <c r="E275" s="14">
        <v>600</v>
      </c>
      <c r="F275" s="15">
        <f>'[1]9.1 ведомства'!G147</f>
        <v>85295.2</v>
      </c>
      <c r="G275" s="15">
        <f>'[1]9.1 ведомства'!H147</f>
        <v>0</v>
      </c>
      <c r="H275" s="15">
        <f>'[1]9.1 ведомства'!I147</f>
        <v>85295.2</v>
      </c>
      <c r="I275" s="15">
        <f>'[1]9.1 ведомства'!J147</f>
        <v>0</v>
      </c>
    </row>
    <row r="276" spans="1:9" ht="25.5" x14ac:dyDescent="0.25">
      <c r="A276" s="17" t="s">
        <v>285</v>
      </c>
      <c r="B276" s="13" t="s">
        <v>62</v>
      </c>
      <c r="C276" s="13" t="s">
        <v>286</v>
      </c>
      <c r="D276" s="13"/>
      <c r="E276" s="14"/>
      <c r="F276" s="15">
        <f>F282+F294+F306+F277</f>
        <v>23013615.989999998</v>
      </c>
      <c r="G276" s="15">
        <f t="shared" ref="G276:I276" si="53">G282+G294+G306+G277</f>
        <v>149073</v>
      </c>
      <c r="H276" s="15">
        <f t="shared" si="53"/>
        <v>23019946.989999998</v>
      </c>
      <c r="I276" s="15">
        <f t="shared" si="53"/>
        <v>153404</v>
      </c>
    </row>
    <row r="277" spans="1:9" ht="25.5" x14ac:dyDescent="0.25">
      <c r="A277" s="25" t="s">
        <v>234</v>
      </c>
      <c r="B277" s="13" t="s">
        <v>62</v>
      </c>
      <c r="C277" s="13" t="s">
        <v>286</v>
      </c>
      <c r="D277" s="13" t="s">
        <v>102</v>
      </c>
      <c r="E277" s="13"/>
      <c r="F277" s="15">
        <f>F278</f>
        <v>104100</v>
      </c>
      <c r="G277" s="15">
        <f t="shared" ref="G277:I280" si="54">G278</f>
        <v>104100</v>
      </c>
      <c r="H277" s="15">
        <f t="shared" si="54"/>
        <v>107100</v>
      </c>
      <c r="I277" s="15">
        <f t="shared" si="54"/>
        <v>107100</v>
      </c>
    </row>
    <row r="278" spans="1:9" ht="25.5" x14ac:dyDescent="0.25">
      <c r="A278" s="25" t="s">
        <v>287</v>
      </c>
      <c r="B278" s="13" t="s">
        <v>62</v>
      </c>
      <c r="C278" s="13" t="s">
        <v>286</v>
      </c>
      <c r="D278" s="13" t="s">
        <v>236</v>
      </c>
      <c r="E278" s="13"/>
      <c r="F278" s="15">
        <f>F279</f>
        <v>104100</v>
      </c>
      <c r="G278" s="15">
        <f t="shared" si="54"/>
        <v>104100</v>
      </c>
      <c r="H278" s="15">
        <f t="shared" si="54"/>
        <v>107100</v>
      </c>
      <c r="I278" s="15">
        <f t="shared" si="54"/>
        <v>107100</v>
      </c>
    </row>
    <row r="279" spans="1:9" ht="89.25" x14ac:dyDescent="0.25">
      <c r="A279" s="25" t="s">
        <v>237</v>
      </c>
      <c r="B279" s="13" t="s">
        <v>62</v>
      </c>
      <c r="C279" s="13" t="s">
        <v>286</v>
      </c>
      <c r="D279" s="13" t="s">
        <v>238</v>
      </c>
      <c r="E279" s="13"/>
      <c r="F279" s="15">
        <f>F280</f>
        <v>104100</v>
      </c>
      <c r="G279" s="15">
        <f t="shared" si="54"/>
        <v>104100</v>
      </c>
      <c r="H279" s="15">
        <f t="shared" si="54"/>
        <v>107100</v>
      </c>
      <c r="I279" s="15">
        <f t="shared" si="54"/>
        <v>107100</v>
      </c>
    </row>
    <row r="280" spans="1:9" ht="76.5" x14ac:dyDescent="0.25">
      <c r="A280" s="17" t="s">
        <v>288</v>
      </c>
      <c r="B280" s="13" t="s">
        <v>62</v>
      </c>
      <c r="C280" s="13" t="s">
        <v>286</v>
      </c>
      <c r="D280" s="13" t="s">
        <v>289</v>
      </c>
      <c r="E280" s="13"/>
      <c r="F280" s="15">
        <f>F281</f>
        <v>104100</v>
      </c>
      <c r="G280" s="15">
        <f t="shared" si="54"/>
        <v>104100</v>
      </c>
      <c r="H280" s="15">
        <f t="shared" si="54"/>
        <v>107100</v>
      </c>
      <c r="I280" s="15">
        <f t="shared" si="54"/>
        <v>107100</v>
      </c>
    </row>
    <row r="281" spans="1:9" ht="76.5" x14ac:dyDescent="0.25">
      <c r="A281" s="17" t="s">
        <v>26</v>
      </c>
      <c r="B281" s="13" t="s">
        <v>62</v>
      </c>
      <c r="C281" s="13" t="s">
        <v>286</v>
      </c>
      <c r="D281" s="13" t="s">
        <v>289</v>
      </c>
      <c r="E281" s="13" t="s">
        <v>50</v>
      </c>
      <c r="F281" s="15">
        <f>'[1]9.1 ведомства'!G874</f>
        <v>104100</v>
      </c>
      <c r="G281" s="15">
        <f>'[1]9.1 ведомства'!H874</f>
        <v>104100</v>
      </c>
      <c r="H281" s="15">
        <f>'[1]9.1 ведомства'!I874</f>
        <v>107100</v>
      </c>
      <c r="I281" s="15">
        <f>'[1]9.1 ведомства'!J874</f>
        <v>107100</v>
      </c>
    </row>
    <row r="282" spans="1:9" ht="25.5" x14ac:dyDescent="0.25">
      <c r="A282" s="17" t="s">
        <v>290</v>
      </c>
      <c r="B282" s="13" t="s">
        <v>62</v>
      </c>
      <c r="C282" s="13" t="s">
        <v>286</v>
      </c>
      <c r="D282" s="13" t="s">
        <v>291</v>
      </c>
      <c r="E282" s="14"/>
      <c r="F282" s="15">
        <f>F283+F290</f>
        <v>408000</v>
      </c>
      <c r="G282" s="15">
        <f>G283+G290</f>
        <v>0</v>
      </c>
      <c r="H282" s="15">
        <f>H283+H290</f>
        <v>410000</v>
      </c>
      <c r="I282" s="15">
        <f>I283+I290</f>
        <v>0</v>
      </c>
    </row>
    <row r="283" spans="1:9" ht="51" x14ac:dyDescent="0.25">
      <c r="A283" s="17" t="s">
        <v>292</v>
      </c>
      <c r="B283" s="13" t="s">
        <v>62</v>
      </c>
      <c r="C283" s="13" t="s">
        <v>286</v>
      </c>
      <c r="D283" s="13" t="s">
        <v>293</v>
      </c>
      <c r="E283" s="14"/>
      <c r="F283" s="15">
        <f>F284+F287</f>
        <v>308000</v>
      </c>
      <c r="G283" s="15">
        <f>G284+G287</f>
        <v>0</v>
      </c>
      <c r="H283" s="15">
        <f>H284+H287</f>
        <v>310000</v>
      </c>
      <c r="I283" s="15">
        <f>I284+I287</f>
        <v>0</v>
      </c>
    </row>
    <row r="284" spans="1:9" ht="38.25" x14ac:dyDescent="0.25">
      <c r="A284" s="17" t="s">
        <v>294</v>
      </c>
      <c r="B284" s="13" t="s">
        <v>62</v>
      </c>
      <c r="C284" s="13" t="s">
        <v>286</v>
      </c>
      <c r="D284" s="13" t="s">
        <v>295</v>
      </c>
      <c r="E284" s="14"/>
      <c r="F284" s="15">
        <f>F285</f>
        <v>110000</v>
      </c>
      <c r="G284" s="15">
        <f t="shared" ref="G284:I285" si="55">G285</f>
        <v>0</v>
      </c>
      <c r="H284" s="15">
        <f t="shared" si="55"/>
        <v>110000</v>
      </c>
      <c r="I284" s="15">
        <f t="shared" si="55"/>
        <v>0</v>
      </c>
    </row>
    <row r="285" spans="1:9" ht="25.5" x14ac:dyDescent="0.25">
      <c r="A285" s="18" t="s">
        <v>149</v>
      </c>
      <c r="B285" s="13" t="s">
        <v>62</v>
      </c>
      <c r="C285" s="13" t="s">
        <v>286</v>
      </c>
      <c r="D285" s="13" t="s">
        <v>296</v>
      </c>
      <c r="E285" s="14"/>
      <c r="F285" s="15">
        <f>F286</f>
        <v>110000</v>
      </c>
      <c r="G285" s="15">
        <f t="shared" si="55"/>
        <v>0</v>
      </c>
      <c r="H285" s="15">
        <f t="shared" si="55"/>
        <v>110000</v>
      </c>
      <c r="I285" s="15">
        <f t="shared" si="55"/>
        <v>0</v>
      </c>
    </row>
    <row r="286" spans="1:9" ht="38.25" x14ac:dyDescent="0.25">
      <c r="A286" s="17" t="s">
        <v>29</v>
      </c>
      <c r="B286" s="13" t="s">
        <v>62</v>
      </c>
      <c r="C286" s="13" t="s">
        <v>286</v>
      </c>
      <c r="D286" s="13" t="s">
        <v>296</v>
      </c>
      <c r="E286" s="14">
        <v>200</v>
      </c>
      <c r="F286" s="15">
        <f>'[1]9.1 ведомства'!G153</f>
        <v>110000</v>
      </c>
      <c r="G286" s="15">
        <f>'[1]9.1 ведомства'!H153</f>
        <v>0</v>
      </c>
      <c r="H286" s="15">
        <f>'[1]9.1 ведомства'!I153</f>
        <v>110000</v>
      </c>
      <c r="I286" s="15">
        <f>'[1]9.1 ведомства'!J153</f>
        <v>0</v>
      </c>
    </row>
    <row r="287" spans="1:9" ht="38.25" x14ac:dyDescent="0.25">
      <c r="A287" s="17" t="s">
        <v>297</v>
      </c>
      <c r="B287" s="13" t="s">
        <v>62</v>
      </c>
      <c r="C287" s="13" t="s">
        <v>286</v>
      </c>
      <c r="D287" s="13" t="s">
        <v>298</v>
      </c>
      <c r="E287" s="14"/>
      <c r="F287" s="15">
        <f>F288</f>
        <v>198000</v>
      </c>
      <c r="G287" s="15">
        <f>G288</f>
        <v>0</v>
      </c>
      <c r="H287" s="15">
        <f>H288</f>
        <v>200000</v>
      </c>
      <c r="I287" s="15">
        <f>I288</f>
        <v>0</v>
      </c>
    </row>
    <row r="288" spans="1:9" ht="25.5" x14ac:dyDescent="0.25">
      <c r="A288" s="18" t="s">
        <v>149</v>
      </c>
      <c r="B288" s="13" t="s">
        <v>62</v>
      </c>
      <c r="C288" s="13" t="s">
        <v>286</v>
      </c>
      <c r="D288" s="13" t="s">
        <v>299</v>
      </c>
      <c r="E288" s="14"/>
      <c r="F288" s="15">
        <f>SUM(F289:F289)</f>
        <v>198000</v>
      </c>
      <c r="G288" s="15">
        <f>SUM(G289:G289)</f>
        <v>0</v>
      </c>
      <c r="H288" s="15">
        <f>SUM(H289:H289)</f>
        <v>200000</v>
      </c>
      <c r="I288" s="15">
        <f>SUM(I289:I289)</f>
        <v>0</v>
      </c>
    </row>
    <row r="289" spans="1:9" ht="38.25" x14ac:dyDescent="0.25">
      <c r="A289" s="17" t="s">
        <v>29</v>
      </c>
      <c r="B289" s="13" t="s">
        <v>62</v>
      </c>
      <c r="C289" s="13" t="s">
        <v>286</v>
      </c>
      <c r="D289" s="13" t="s">
        <v>299</v>
      </c>
      <c r="E289" s="14">
        <v>200</v>
      </c>
      <c r="F289" s="15">
        <f>'[1]9.1 ведомства'!G156</f>
        <v>198000</v>
      </c>
      <c r="G289" s="15">
        <f>'[1]9.1 ведомства'!H156</f>
        <v>0</v>
      </c>
      <c r="H289" s="15">
        <f>'[1]9.1 ведомства'!I156</f>
        <v>200000</v>
      </c>
      <c r="I289" s="15">
        <f>'[1]9.1 ведомства'!J156</f>
        <v>0</v>
      </c>
    </row>
    <row r="290" spans="1:9" ht="38.25" x14ac:dyDescent="0.25">
      <c r="A290" s="17" t="s">
        <v>300</v>
      </c>
      <c r="B290" s="13" t="s">
        <v>62</v>
      </c>
      <c r="C290" s="13" t="s">
        <v>286</v>
      </c>
      <c r="D290" s="13" t="s">
        <v>301</v>
      </c>
      <c r="E290" s="14"/>
      <c r="F290" s="15">
        <f>F291</f>
        <v>100000</v>
      </c>
      <c r="G290" s="15">
        <f t="shared" ref="G290:I292" si="56">G291</f>
        <v>0</v>
      </c>
      <c r="H290" s="15">
        <f t="shared" si="56"/>
        <v>100000</v>
      </c>
      <c r="I290" s="15">
        <f t="shared" si="56"/>
        <v>0</v>
      </c>
    </row>
    <row r="291" spans="1:9" ht="76.5" x14ac:dyDescent="0.25">
      <c r="A291" s="17" t="s">
        <v>302</v>
      </c>
      <c r="B291" s="13" t="s">
        <v>62</v>
      </c>
      <c r="C291" s="13" t="s">
        <v>286</v>
      </c>
      <c r="D291" s="13" t="s">
        <v>303</v>
      </c>
      <c r="E291" s="14"/>
      <c r="F291" s="15">
        <f>F292</f>
        <v>100000</v>
      </c>
      <c r="G291" s="15">
        <f t="shared" si="56"/>
        <v>0</v>
      </c>
      <c r="H291" s="15">
        <f t="shared" si="56"/>
        <v>100000</v>
      </c>
      <c r="I291" s="15">
        <f t="shared" si="56"/>
        <v>0</v>
      </c>
    </row>
    <row r="292" spans="1:9" ht="25.5" x14ac:dyDescent="0.25">
      <c r="A292" s="18" t="s">
        <v>149</v>
      </c>
      <c r="B292" s="13" t="s">
        <v>62</v>
      </c>
      <c r="C292" s="13" t="s">
        <v>286</v>
      </c>
      <c r="D292" s="13" t="s">
        <v>304</v>
      </c>
      <c r="E292" s="14"/>
      <c r="F292" s="15">
        <f>F293</f>
        <v>100000</v>
      </c>
      <c r="G292" s="15">
        <f t="shared" si="56"/>
        <v>0</v>
      </c>
      <c r="H292" s="15">
        <f t="shared" si="56"/>
        <v>100000</v>
      </c>
      <c r="I292" s="15">
        <f t="shared" si="56"/>
        <v>0</v>
      </c>
    </row>
    <row r="293" spans="1:9" ht="38.25" x14ac:dyDescent="0.25">
      <c r="A293" s="17" t="s">
        <v>29</v>
      </c>
      <c r="B293" s="13" t="s">
        <v>62</v>
      </c>
      <c r="C293" s="13" t="s">
        <v>286</v>
      </c>
      <c r="D293" s="13" t="s">
        <v>304</v>
      </c>
      <c r="E293" s="14">
        <v>200</v>
      </c>
      <c r="F293" s="15">
        <f>'[1]9.1 ведомства'!G161</f>
        <v>100000</v>
      </c>
      <c r="G293" s="15">
        <f>'[1]9.1 ведомства'!H161</f>
        <v>0</v>
      </c>
      <c r="H293" s="15">
        <f>'[1]9.1 ведомства'!I161</f>
        <v>100000</v>
      </c>
      <c r="I293" s="15">
        <f>'[1]9.1 ведомства'!J161</f>
        <v>0</v>
      </c>
    </row>
    <row r="294" spans="1:9" ht="38.25" x14ac:dyDescent="0.25">
      <c r="A294" s="17" t="s">
        <v>35</v>
      </c>
      <c r="B294" s="13" t="s">
        <v>62</v>
      </c>
      <c r="C294" s="13" t="s">
        <v>286</v>
      </c>
      <c r="D294" s="13" t="s">
        <v>36</v>
      </c>
      <c r="E294" s="14"/>
      <c r="F294" s="15">
        <f>F295</f>
        <v>22456542.989999998</v>
      </c>
      <c r="G294" s="15">
        <f>G295</f>
        <v>0</v>
      </c>
      <c r="H294" s="15">
        <f>H295</f>
        <v>22456542.989999998</v>
      </c>
      <c r="I294" s="15">
        <f>I295</f>
        <v>0</v>
      </c>
    </row>
    <row r="295" spans="1:9" ht="51" x14ac:dyDescent="0.25">
      <c r="A295" s="17" t="s">
        <v>305</v>
      </c>
      <c r="B295" s="13" t="s">
        <v>62</v>
      </c>
      <c r="C295" s="13" t="s">
        <v>286</v>
      </c>
      <c r="D295" s="13" t="s">
        <v>64</v>
      </c>
      <c r="E295" s="14"/>
      <c r="F295" s="15">
        <f>F296+F299</f>
        <v>22456542.989999998</v>
      </c>
      <c r="G295" s="15">
        <f>G296+G299</f>
        <v>0</v>
      </c>
      <c r="H295" s="15">
        <f>H296+H299</f>
        <v>22456542.989999998</v>
      </c>
      <c r="I295" s="15">
        <f>I296+I299</f>
        <v>0</v>
      </c>
    </row>
    <row r="296" spans="1:9" ht="25.5" x14ac:dyDescent="0.25">
      <c r="A296" s="17" t="s">
        <v>306</v>
      </c>
      <c r="B296" s="13" t="s">
        <v>62</v>
      </c>
      <c r="C296" s="13" t="s">
        <v>286</v>
      </c>
      <c r="D296" s="13" t="s">
        <v>307</v>
      </c>
      <c r="E296" s="14"/>
      <c r="F296" s="15">
        <f>F297</f>
        <v>573836.29</v>
      </c>
      <c r="G296" s="15">
        <f t="shared" ref="G296:I297" si="57">G297</f>
        <v>0</v>
      </c>
      <c r="H296" s="15">
        <f t="shared" si="57"/>
        <v>573836.29</v>
      </c>
      <c r="I296" s="15">
        <f t="shared" si="57"/>
        <v>0</v>
      </c>
    </row>
    <row r="297" spans="1:9" ht="51" x14ac:dyDescent="0.25">
      <c r="A297" s="22" t="s">
        <v>308</v>
      </c>
      <c r="B297" s="13" t="s">
        <v>62</v>
      </c>
      <c r="C297" s="13" t="s">
        <v>286</v>
      </c>
      <c r="D297" s="13" t="s">
        <v>309</v>
      </c>
      <c r="E297" s="14"/>
      <c r="F297" s="15">
        <f>F298</f>
        <v>573836.29</v>
      </c>
      <c r="G297" s="15">
        <f t="shared" si="57"/>
        <v>0</v>
      </c>
      <c r="H297" s="15">
        <f t="shared" si="57"/>
        <v>573836.29</v>
      </c>
      <c r="I297" s="15">
        <f t="shared" si="57"/>
        <v>0</v>
      </c>
    </row>
    <row r="298" spans="1:9" ht="38.25" x14ac:dyDescent="0.25">
      <c r="A298" s="17" t="s">
        <v>29</v>
      </c>
      <c r="B298" s="13" t="s">
        <v>62</v>
      </c>
      <c r="C298" s="13" t="s">
        <v>286</v>
      </c>
      <c r="D298" s="13" t="s">
        <v>309</v>
      </c>
      <c r="E298" s="13" t="s">
        <v>30</v>
      </c>
      <c r="F298" s="15">
        <f>'[1]9.1 ведомства'!G1205</f>
        <v>573836.29</v>
      </c>
      <c r="G298" s="15">
        <f>'[1]9.1 ведомства'!H1205</f>
        <v>0</v>
      </c>
      <c r="H298" s="15">
        <f>'[1]9.1 ведомства'!I1205</f>
        <v>573836.29</v>
      </c>
      <c r="I298" s="15">
        <f>'[1]9.1 ведомства'!J1205</f>
        <v>0</v>
      </c>
    </row>
    <row r="299" spans="1:9" ht="51" x14ac:dyDescent="0.25">
      <c r="A299" s="17" t="s">
        <v>123</v>
      </c>
      <c r="B299" s="13" t="s">
        <v>62</v>
      </c>
      <c r="C299" s="13" t="s">
        <v>286</v>
      </c>
      <c r="D299" s="13" t="s">
        <v>124</v>
      </c>
      <c r="E299" s="14"/>
      <c r="F299" s="15">
        <f>F300+F302</f>
        <v>21882706.699999999</v>
      </c>
      <c r="G299" s="15">
        <f>G300+G302</f>
        <v>0</v>
      </c>
      <c r="H299" s="15">
        <f>H300+H302</f>
        <v>21882706.699999999</v>
      </c>
      <c r="I299" s="15">
        <f>I300+I302</f>
        <v>0</v>
      </c>
    </row>
    <row r="300" spans="1:9" ht="63.75" x14ac:dyDescent="0.25">
      <c r="A300" s="17" t="s">
        <v>31</v>
      </c>
      <c r="B300" s="13" t="s">
        <v>62</v>
      </c>
      <c r="C300" s="13" t="s">
        <v>286</v>
      </c>
      <c r="D300" s="13" t="s">
        <v>310</v>
      </c>
      <c r="E300" s="14"/>
      <c r="F300" s="15">
        <f>F301</f>
        <v>570728</v>
      </c>
      <c r="G300" s="15">
        <f>G301</f>
        <v>0</v>
      </c>
      <c r="H300" s="15">
        <f>H301</f>
        <v>570728</v>
      </c>
      <c r="I300" s="15">
        <f>I301</f>
        <v>0</v>
      </c>
    </row>
    <row r="301" spans="1:9" ht="76.5" x14ac:dyDescent="0.25">
      <c r="A301" s="17" t="s">
        <v>26</v>
      </c>
      <c r="B301" s="13" t="s">
        <v>62</v>
      </c>
      <c r="C301" s="13" t="s">
        <v>286</v>
      </c>
      <c r="D301" s="13" t="s">
        <v>310</v>
      </c>
      <c r="E301" s="14">
        <v>100</v>
      </c>
      <c r="F301" s="15">
        <f>'[1]9.1 ведомства'!G1208</f>
        <v>570728</v>
      </c>
      <c r="G301" s="15">
        <f>'[1]9.1 ведомства'!H1208</f>
        <v>0</v>
      </c>
      <c r="H301" s="15">
        <f>'[1]9.1 ведомства'!I1208</f>
        <v>570728</v>
      </c>
      <c r="I301" s="15">
        <f>'[1]9.1 ведомства'!J1208</f>
        <v>0</v>
      </c>
    </row>
    <row r="302" spans="1:9" ht="51" x14ac:dyDescent="0.25">
      <c r="A302" s="17" t="s">
        <v>125</v>
      </c>
      <c r="B302" s="13" t="s">
        <v>62</v>
      </c>
      <c r="C302" s="13" t="s">
        <v>286</v>
      </c>
      <c r="D302" s="13" t="s">
        <v>126</v>
      </c>
      <c r="E302" s="14"/>
      <c r="F302" s="15">
        <f>SUM(F303:F305)</f>
        <v>21311978.699999999</v>
      </c>
      <c r="G302" s="15">
        <f>SUM(G303:G305)</f>
        <v>0</v>
      </c>
      <c r="H302" s="15">
        <f>SUM(H303:H305)</f>
        <v>21311978.699999999</v>
      </c>
      <c r="I302" s="15">
        <f>SUM(I303:I305)</f>
        <v>0</v>
      </c>
    </row>
    <row r="303" spans="1:9" ht="76.5" x14ac:dyDescent="0.25">
      <c r="A303" s="17" t="s">
        <v>26</v>
      </c>
      <c r="B303" s="13" t="s">
        <v>62</v>
      </c>
      <c r="C303" s="13" t="s">
        <v>286</v>
      </c>
      <c r="D303" s="13" t="s">
        <v>126</v>
      </c>
      <c r="E303" s="14">
        <v>100</v>
      </c>
      <c r="F303" s="15">
        <f>'[1]9.1 ведомства'!G1210</f>
        <v>19119046.699999999</v>
      </c>
      <c r="G303" s="15">
        <f>'[1]9.1 ведомства'!H1210</f>
        <v>0</v>
      </c>
      <c r="H303" s="15">
        <f>'[1]9.1 ведомства'!I1210</f>
        <v>19118206.699999999</v>
      </c>
      <c r="I303" s="15">
        <f>'[1]9.1 ведомства'!J1210</f>
        <v>0</v>
      </c>
    </row>
    <row r="304" spans="1:9" ht="38.25" x14ac:dyDescent="0.25">
      <c r="A304" s="17" t="s">
        <v>29</v>
      </c>
      <c r="B304" s="13" t="s">
        <v>62</v>
      </c>
      <c r="C304" s="13" t="s">
        <v>286</v>
      </c>
      <c r="D304" s="13" t="s">
        <v>126</v>
      </c>
      <c r="E304" s="14">
        <v>200</v>
      </c>
      <c r="F304" s="15">
        <f>'[1]9.1 ведомства'!G1211</f>
        <v>2179570.7000000002</v>
      </c>
      <c r="G304" s="15">
        <f>'[1]9.1 ведомства'!H1211</f>
        <v>0</v>
      </c>
      <c r="H304" s="15">
        <f>'[1]9.1 ведомства'!I1211</f>
        <v>2180410.7000000002</v>
      </c>
      <c r="I304" s="15">
        <f>'[1]9.1 ведомства'!J1211</f>
        <v>0</v>
      </c>
    </row>
    <row r="305" spans="1:9" x14ac:dyDescent="0.25">
      <c r="A305" s="17" t="s">
        <v>59</v>
      </c>
      <c r="B305" s="13" t="s">
        <v>62</v>
      </c>
      <c r="C305" s="13" t="s">
        <v>286</v>
      </c>
      <c r="D305" s="13" t="s">
        <v>126</v>
      </c>
      <c r="E305" s="14">
        <v>800</v>
      </c>
      <c r="F305" s="15">
        <f>'[1]9.1 ведомства'!G1212</f>
        <v>13361.3</v>
      </c>
      <c r="G305" s="15">
        <f>'[1]9.1 ведомства'!H1212</f>
        <v>0</v>
      </c>
      <c r="H305" s="15">
        <f>'[1]9.1 ведомства'!I1212</f>
        <v>13361.3</v>
      </c>
      <c r="I305" s="15">
        <f>'[1]9.1 ведомства'!J1212</f>
        <v>0</v>
      </c>
    </row>
    <row r="306" spans="1:9" x14ac:dyDescent="0.25">
      <c r="A306" s="16" t="s">
        <v>20</v>
      </c>
      <c r="B306" s="13" t="s">
        <v>62</v>
      </c>
      <c r="C306" s="13" t="s">
        <v>286</v>
      </c>
      <c r="D306" s="13" t="s">
        <v>21</v>
      </c>
      <c r="E306" s="14"/>
      <c r="F306" s="15">
        <f>F307</f>
        <v>44973</v>
      </c>
      <c r="G306" s="15">
        <f t="shared" ref="G306:I308" si="58">G307</f>
        <v>44973</v>
      </c>
      <c r="H306" s="15">
        <f t="shared" si="58"/>
        <v>46304</v>
      </c>
      <c r="I306" s="15">
        <f t="shared" si="58"/>
        <v>46304</v>
      </c>
    </row>
    <row r="307" spans="1:9" ht="38.25" x14ac:dyDescent="0.25">
      <c r="A307" s="16" t="s">
        <v>22</v>
      </c>
      <c r="B307" s="13" t="s">
        <v>62</v>
      </c>
      <c r="C307" s="13" t="s">
        <v>286</v>
      </c>
      <c r="D307" s="13" t="s">
        <v>23</v>
      </c>
      <c r="E307" s="14"/>
      <c r="F307" s="15">
        <f>F308</f>
        <v>44973</v>
      </c>
      <c r="G307" s="15">
        <f t="shared" si="58"/>
        <v>44973</v>
      </c>
      <c r="H307" s="15">
        <f t="shared" si="58"/>
        <v>46304</v>
      </c>
      <c r="I307" s="15">
        <f t="shared" si="58"/>
        <v>46304</v>
      </c>
    </row>
    <row r="308" spans="1:9" ht="102" x14ac:dyDescent="0.25">
      <c r="A308" s="17" t="s">
        <v>317</v>
      </c>
      <c r="B308" s="13" t="s">
        <v>62</v>
      </c>
      <c r="C308" s="13" t="s">
        <v>286</v>
      </c>
      <c r="D308" s="13" t="s">
        <v>318</v>
      </c>
      <c r="E308" s="14"/>
      <c r="F308" s="15">
        <f>F309</f>
        <v>44973</v>
      </c>
      <c r="G308" s="15">
        <f t="shared" si="58"/>
        <v>44973</v>
      </c>
      <c r="H308" s="15">
        <f t="shared" si="58"/>
        <v>46304</v>
      </c>
      <c r="I308" s="15">
        <f t="shared" si="58"/>
        <v>46304</v>
      </c>
    </row>
    <row r="309" spans="1:9" ht="76.5" x14ac:dyDescent="0.25">
      <c r="A309" s="17" t="s">
        <v>26</v>
      </c>
      <c r="B309" s="13" t="s">
        <v>62</v>
      </c>
      <c r="C309" s="13" t="s">
        <v>286</v>
      </c>
      <c r="D309" s="13" t="s">
        <v>318</v>
      </c>
      <c r="E309" s="14">
        <v>100</v>
      </c>
      <c r="F309" s="15">
        <f>'[1]9.1 ведомства'!G165</f>
        <v>44973</v>
      </c>
      <c r="G309" s="15">
        <f>'[1]9.1 ведомства'!H165</f>
        <v>44973</v>
      </c>
      <c r="H309" s="15">
        <f>'[1]9.1 ведомства'!I165</f>
        <v>46304</v>
      </c>
      <c r="I309" s="15">
        <f>'[1]9.1 ведомства'!J165</f>
        <v>46304</v>
      </c>
    </row>
    <row r="310" spans="1:9" x14ac:dyDescent="0.25">
      <c r="A310" s="17" t="s">
        <v>319</v>
      </c>
      <c r="B310" s="14" t="s">
        <v>82</v>
      </c>
      <c r="C310" s="13" t="s">
        <v>13</v>
      </c>
      <c r="D310" s="13"/>
      <c r="E310" s="13"/>
      <c r="F310" s="15">
        <f>F311+F328+F350+F395</f>
        <v>140101787.35000002</v>
      </c>
      <c r="G310" s="15">
        <f>G311+G328+G350+G395</f>
        <v>22399945.010000002</v>
      </c>
      <c r="H310" s="15">
        <f>H311+H328+H350+H395</f>
        <v>121077022.81</v>
      </c>
      <c r="I310" s="15">
        <f>I311+I328+I350+I395</f>
        <v>11982778.050000001</v>
      </c>
    </row>
    <row r="311" spans="1:9" x14ac:dyDescent="0.25">
      <c r="A311" s="17" t="s">
        <v>320</v>
      </c>
      <c r="B311" s="14" t="s">
        <v>82</v>
      </c>
      <c r="C311" s="13" t="s">
        <v>17</v>
      </c>
      <c r="D311" s="13"/>
      <c r="E311" s="13"/>
      <c r="F311" s="15">
        <f>F312</f>
        <v>30782778.050000001</v>
      </c>
      <c r="G311" s="15">
        <f t="shared" ref="G311:I312" si="59">G312</f>
        <v>11982778.050000001</v>
      </c>
      <c r="H311" s="15">
        <f t="shared" si="59"/>
        <v>34806778.049999997</v>
      </c>
      <c r="I311" s="15">
        <f t="shared" si="59"/>
        <v>11982778.050000001</v>
      </c>
    </row>
    <row r="312" spans="1:9" ht="38.25" x14ac:dyDescent="0.25">
      <c r="A312" s="17" t="s">
        <v>222</v>
      </c>
      <c r="B312" s="13" t="s">
        <v>82</v>
      </c>
      <c r="C312" s="13" t="s">
        <v>17</v>
      </c>
      <c r="D312" s="13" t="s">
        <v>223</v>
      </c>
      <c r="E312" s="13"/>
      <c r="F312" s="15">
        <f>F313</f>
        <v>30782778.050000001</v>
      </c>
      <c r="G312" s="15">
        <f t="shared" si="59"/>
        <v>11982778.050000001</v>
      </c>
      <c r="H312" s="15">
        <f t="shared" si="59"/>
        <v>34806778.049999997</v>
      </c>
      <c r="I312" s="15">
        <f t="shared" si="59"/>
        <v>11982778.050000001</v>
      </c>
    </row>
    <row r="313" spans="1:9" ht="25.5" x14ac:dyDescent="0.25">
      <c r="A313" s="17" t="s">
        <v>321</v>
      </c>
      <c r="B313" s="13" t="s">
        <v>82</v>
      </c>
      <c r="C313" s="13" t="s">
        <v>17</v>
      </c>
      <c r="D313" s="13" t="s">
        <v>322</v>
      </c>
      <c r="E313" s="13"/>
      <c r="F313" s="15">
        <f>F314+F323</f>
        <v>30782778.050000001</v>
      </c>
      <c r="G313" s="15">
        <f>G314+G323</f>
        <v>11982778.050000001</v>
      </c>
      <c r="H313" s="15">
        <f>H314+H323</f>
        <v>34806778.049999997</v>
      </c>
      <c r="I313" s="15">
        <f>I314+I323</f>
        <v>11982778.050000001</v>
      </c>
    </row>
    <row r="314" spans="1:9" ht="38.25" x14ac:dyDescent="0.25">
      <c r="A314" s="17" t="s">
        <v>323</v>
      </c>
      <c r="B314" s="13" t="s">
        <v>82</v>
      </c>
      <c r="C314" s="13" t="s">
        <v>17</v>
      </c>
      <c r="D314" s="13" t="s">
        <v>324</v>
      </c>
      <c r="E314" s="13"/>
      <c r="F314" s="15">
        <f>F317+F319+F315+F321</f>
        <v>27682778.050000001</v>
      </c>
      <c r="G314" s="15">
        <f>G317+G319+G315+G321</f>
        <v>11982778.050000001</v>
      </c>
      <c r="H314" s="15">
        <f>H317+H319+H315+H321</f>
        <v>28182778.050000001</v>
      </c>
      <c r="I314" s="15">
        <f>I317+I319+I315+I321</f>
        <v>11982778.050000001</v>
      </c>
    </row>
    <row r="315" spans="1:9" ht="51" x14ac:dyDescent="0.25">
      <c r="A315" s="17" t="s">
        <v>325</v>
      </c>
      <c r="B315" s="13" t="s">
        <v>82</v>
      </c>
      <c r="C315" s="13" t="s">
        <v>17</v>
      </c>
      <c r="D315" s="13" t="s">
        <v>326</v>
      </c>
      <c r="E315" s="13"/>
      <c r="F315" s="15">
        <f>F316</f>
        <v>11982778.050000001</v>
      </c>
      <c r="G315" s="15">
        <f>G316</f>
        <v>11982778.050000001</v>
      </c>
      <c r="H315" s="15">
        <f>H316</f>
        <v>11982778.050000001</v>
      </c>
      <c r="I315" s="15">
        <f>I316</f>
        <v>11982778.050000001</v>
      </c>
    </row>
    <row r="316" spans="1:9" ht="38.25" x14ac:dyDescent="0.25">
      <c r="A316" s="17" t="s">
        <v>29</v>
      </c>
      <c r="B316" s="13" t="s">
        <v>82</v>
      </c>
      <c r="C316" s="13" t="s">
        <v>17</v>
      </c>
      <c r="D316" s="13" t="s">
        <v>326</v>
      </c>
      <c r="E316" s="13" t="s">
        <v>30</v>
      </c>
      <c r="F316" s="15">
        <f>'[1]9.1 ведомства'!G1224</f>
        <v>11982778.050000001</v>
      </c>
      <c r="G316" s="15">
        <f>'[1]9.1 ведомства'!H1224</f>
        <v>11982778.050000001</v>
      </c>
      <c r="H316" s="15">
        <f>'[1]9.1 ведомства'!I1224</f>
        <v>11982778.050000001</v>
      </c>
      <c r="I316" s="15">
        <f>'[1]9.1 ведомства'!J1224</f>
        <v>11982778.050000001</v>
      </c>
    </row>
    <row r="317" spans="1:9" ht="51" x14ac:dyDescent="0.25">
      <c r="A317" s="18" t="s">
        <v>327</v>
      </c>
      <c r="B317" s="13" t="s">
        <v>82</v>
      </c>
      <c r="C317" s="13" t="s">
        <v>17</v>
      </c>
      <c r="D317" s="13" t="s">
        <v>328</v>
      </c>
      <c r="E317" s="13"/>
      <c r="F317" s="15">
        <f>F318</f>
        <v>1800000</v>
      </c>
      <c r="G317" s="15">
        <f>G318</f>
        <v>0</v>
      </c>
      <c r="H317" s="15">
        <f>H318</f>
        <v>1800000</v>
      </c>
      <c r="I317" s="15">
        <f>I318</f>
        <v>0</v>
      </c>
    </row>
    <row r="318" spans="1:9" ht="38.25" x14ac:dyDescent="0.25">
      <c r="A318" s="17" t="s">
        <v>29</v>
      </c>
      <c r="B318" s="13" t="s">
        <v>82</v>
      </c>
      <c r="C318" s="13" t="s">
        <v>17</v>
      </c>
      <c r="D318" s="13" t="s">
        <v>328</v>
      </c>
      <c r="E318" s="13" t="s">
        <v>30</v>
      </c>
      <c r="F318" s="15">
        <f>'[1]9.1 ведомства'!G1226</f>
        <v>1800000</v>
      </c>
      <c r="G318" s="15">
        <f>'[1]9.1 ведомства'!H1226</f>
        <v>0</v>
      </c>
      <c r="H318" s="15">
        <f>'[1]9.1 ведомства'!I1226</f>
        <v>1800000</v>
      </c>
      <c r="I318" s="15">
        <f>'[1]9.1 ведомства'!J1226</f>
        <v>0</v>
      </c>
    </row>
    <row r="319" spans="1:9" ht="38.25" x14ac:dyDescent="0.25">
      <c r="A319" s="18" t="s">
        <v>329</v>
      </c>
      <c r="B319" s="13" t="s">
        <v>82</v>
      </c>
      <c r="C319" s="13" t="s">
        <v>17</v>
      </c>
      <c r="D319" s="13" t="s">
        <v>330</v>
      </c>
      <c r="E319" s="13"/>
      <c r="F319" s="15">
        <f>F320</f>
        <v>500000</v>
      </c>
      <c r="G319" s="15">
        <f>G320</f>
        <v>0</v>
      </c>
      <c r="H319" s="15">
        <f>H320</f>
        <v>1000000</v>
      </c>
      <c r="I319" s="15">
        <f>I320</f>
        <v>0</v>
      </c>
    </row>
    <row r="320" spans="1:9" ht="38.25" x14ac:dyDescent="0.25">
      <c r="A320" s="17" t="s">
        <v>29</v>
      </c>
      <c r="B320" s="13" t="s">
        <v>82</v>
      </c>
      <c r="C320" s="13" t="s">
        <v>17</v>
      </c>
      <c r="D320" s="13" t="s">
        <v>330</v>
      </c>
      <c r="E320" s="13" t="s">
        <v>30</v>
      </c>
      <c r="F320" s="15">
        <f>'[1]9.1 ведомства'!G881</f>
        <v>500000</v>
      </c>
      <c r="G320" s="15">
        <f>'[1]9.1 ведомства'!H881</f>
        <v>0</v>
      </c>
      <c r="H320" s="15">
        <f>'[1]9.1 ведомства'!I881</f>
        <v>1000000</v>
      </c>
      <c r="I320" s="15">
        <f>'[1]9.1 ведомства'!J881</f>
        <v>0</v>
      </c>
    </row>
    <row r="321" spans="1:9" ht="38.25" x14ac:dyDescent="0.25">
      <c r="A321" s="17" t="s">
        <v>331</v>
      </c>
      <c r="B321" s="13" t="s">
        <v>82</v>
      </c>
      <c r="C321" s="13" t="s">
        <v>17</v>
      </c>
      <c r="D321" s="13" t="s">
        <v>332</v>
      </c>
      <c r="E321" s="13"/>
      <c r="F321" s="15">
        <f>F322</f>
        <v>13400000</v>
      </c>
      <c r="G321" s="15">
        <f>G322</f>
        <v>0</v>
      </c>
      <c r="H321" s="15">
        <f>H322</f>
        <v>13400000</v>
      </c>
      <c r="I321" s="15">
        <f>I322</f>
        <v>0</v>
      </c>
    </row>
    <row r="322" spans="1:9" ht="38.25" x14ac:dyDescent="0.25">
      <c r="A322" s="17" t="s">
        <v>29</v>
      </c>
      <c r="B322" s="13" t="s">
        <v>82</v>
      </c>
      <c r="C322" s="13" t="s">
        <v>17</v>
      </c>
      <c r="D322" s="13" t="s">
        <v>332</v>
      </c>
      <c r="E322" s="13" t="s">
        <v>30</v>
      </c>
      <c r="F322" s="15">
        <f>'[1]9.1 ведомства'!G1228</f>
        <v>13400000</v>
      </c>
      <c r="G322" s="15">
        <f>'[1]9.1 ведомства'!H1228</f>
        <v>0</v>
      </c>
      <c r="H322" s="15">
        <f>'[1]9.1 ведомства'!I1228</f>
        <v>13400000</v>
      </c>
      <c r="I322" s="15">
        <f>'[1]9.1 ведомства'!J1228</f>
        <v>0</v>
      </c>
    </row>
    <row r="323" spans="1:9" ht="38.25" x14ac:dyDescent="0.25">
      <c r="A323" s="17" t="s">
        <v>333</v>
      </c>
      <c r="B323" s="13" t="s">
        <v>82</v>
      </c>
      <c r="C323" s="13" t="s">
        <v>17</v>
      </c>
      <c r="D323" s="13" t="s">
        <v>334</v>
      </c>
      <c r="E323" s="13"/>
      <c r="F323" s="15">
        <f>F324+F326</f>
        <v>3100000</v>
      </c>
      <c r="G323" s="15">
        <f>G324+G326</f>
        <v>0</v>
      </c>
      <c r="H323" s="15">
        <f>H324+H326</f>
        <v>6624000</v>
      </c>
      <c r="I323" s="15">
        <f>I324+I326</f>
        <v>0</v>
      </c>
    </row>
    <row r="324" spans="1:9" ht="25.5" x14ac:dyDescent="0.25">
      <c r="A324" s="17" t="s">
        <v>335</v>
      </c>
      <c r="B324" s="13" t="s">
        <v>82</v>
      </c>
      <c r="C324" s="13" t="s">
        <v>17</v>
      </c>
      <c r="D324" s="13" t="s">
        <v>336</v>
      </c>
      <c r="E324" s="13"/>
      <c r="F324" s="15">
        <f>F325</f>
        <v>3000000</v>
      </c>
      <c r="G324" s="15">
        <f>G325</f>
        <v>0</v>
      </c>
      <c r="H324" s="15">
        <f>H325</f>
        <v>6524000</v>
      </c>
      <c r="I324" s="15">
        <f>I325</f>
        <v>0</v>
      </c>
    </row>
    <row r="325" spans="1:9" ht="38.25" x14ac:dyDescent="0.25">
      <c r="A325" s="17" t="s">
        <v>29</v>
      </c>
      <c r="B325" s="13" t="s">
        <v>82</v>
      </c>
      <c r="C325" s="13" t="s">
        <v>17</v>
      </c>
      <c r="D325" s="13" t="s">
        <v>336</v>
      </c>
      <c r="E325" s="13" t="s">
        <v>30</v>
      </c>
      <c r="F325" s="15">
        <f>'[1]9.1 ведомства'!G1231+'[1]9.1 ведомства'!G884</f>
        <v>3000000</v>
      </c>
      <c r="G325" s="15">
        <f>'[1]9.1 ведомства'!H1231+'[1]9.1 ведомства'!H884</f>
        <v>0</v>
      </c>
      <c r="H325" s="15">
        <f>'[1]9.1 ведомства'!I1231+'[1]9.1 ведомства'!I884</f>
        <v>6524000</v>
      </c>
      <c r="I325" s="15">
        <f>'[1]9.1 ведомства'!J1231+'[1]9.1 ведомства'!J884</f>
        <v>0</v>
      </c>
    </row>
    <row r="326" spans="1:9" ht="25.5" x14ac:dyDescent="0.25">
      <c r="A326" s="18" t="s">
        <v>337</v>
      </c>
      <c r="B326" s="13" t="s">
        <v>82</v>
      </c>
      <c r="C326" s="13" t="s">
        <v>17</v>
      </c>
      <c r="D326" s="13" t="s">
        <v>338</v>
      </c>
      <c r="E326" s="13"/>
      <c r="F326" s="15">
        <f>F327</f>
        <v>100000</v>
      </c>
      <c r="G326" s="15">
        <f>G327</f>
        <v>0</v>
      </c>
      <c r="H326" s="15">
        <f>H327</f>
        <v>100000</v>
      </c>
      <c r="I326" s="15">
        <f>I327</f>
        <v>0</v>
      </c>
    </row>
    <row r="327" spans="1:9" ht="38.25" x14ac:dyDescent="0.25">
      <c r="A327" s="17" t="s">
        <v>29</v>
      </c>
      <c r="B327" s="13" t="s">
        <v>82</v>
      </c>
      <c r="C327" s="13" t="s">
        <v>17</v>
      </c>
      <c r="D327" s="13" t="s">
        <v>338</v>
      </c>
      <c r="E327" s="13" t="s">
        <v>30</v>
      </c>
      <c r="F327" s="15">
        <f>'[1]9.1 ведомства'!G886</f>
        <v>100000</v>
      </c>
      <c r="G327" s="15">
        <f>'[1]9.1 ведомства'!H886</f>
        <v>0</v>
      </c>
      <c r="H327" s="15">
        <f>'[1]9.1 ведомства'!I886</f>
        <v>100000</v>
      </c>
      <c r="I327" s="15">
        <f>'[1]9.1 ведомства'!J886</f>
        <v>0</v>
      </c>
    </row>
    <row r="328" spans="1:9" x14ac:dyDescent="0.25">
      <c r="A328" s="17" t="s">
        <v>339</v>
      </c>
      <c r="B328" s="13" t="s">
        <v>82</v>
      </c>
      <c r="C328" s="13" t="s">
        <v>19</v>
      </c>
      <c r="D328" s="13"/>
      <c r="E328" s="13"/>
      <c r="F328" s="15">
        <f>F329</f>
        <v>16879989.539999999</v>
      </c>
      <c r="G328" s="15">
        <f t="shared" ref="G328:I328" si="60">G329</f>
        <v>0</v>
      </c>
      <c r="H328" s="15">
        <f t="shared" si="60"/>
        <v>16550722.66</v>
      </c>
      <c r="I328" s="15">
        <f t="shared" si="60"/>
        <v>0</v>
      </c>
    </row>
    <row r="329" spans="1:9" ht="38.25" x14ac:dyDescent="0.25">
      <c r="A329" s="17" t="s">
        <v>340</v>
      </c>
      <c r="B329" s="13" t="s">
        <v>82</v>
      </c>
      <c r="C329" s="13" t="s">
        <v>19</v>
      </c>
      <c r="D329" s="13" t="s">
        <v>223</v>
      </c>
      <c r="E329" s="13"/>
      <c r="F329" s="15">
        <f>F330+F339+F346</f>
        <v>16879989.539999999</v>
      </c>
      <c r="G329" s="15">
        <f>G330+G339+G346</f>
        <v>0</v>
      </c>
      <c r="H329" s="15">
        <f>H330+H339+H346</f>
        <v>16550722.66</v>
      </c>
      <c r="I329" s="15">
        <f>I330+I339+I346</f>
        <v>0</v>
      </c>
    </row>
    <row r="330" spans="1:9" ht="38.25" x14ac:dyDescent="0.25">
      <c r="A330" s="17" t="s">
        <v>341</v>
      </c>
      <c r="B330" s="13" t="s">
        <v>82</v>
      </c>
      <c r="C330" s="13" t="s">
        <v>19</v>
      </c>
      <c r="D330" s="13" t="s">
        <v>342</v>
      </c>
      <c r="E330" s="13"/>
      <c r="F330" s="15">
        <f>F331+F336</f>
        <v>5222500</v>
      </c>
      <c r="G330" s="15">
        <f>G331+G336</f>
        <v>0</v>
      </c>
      <c r="H330" s="15">
        <f>H331+H336</f>
        <v>5222500</v>
      </c>
      <c r="I330" s="15">
        <f>I331+I336</f>
        <v>0</v>
      </c>
    </row>
    <row r="331" spans="1:9" ht="63.75" x14ac:dyDescent="0.25">
      <c r="A331" s="17" t="s">
        <v>343</v>
      </c>
      <c r="B331" s="13" t="s">
        <v>82</v>
      </c>
      <c r="C331" s="13" t="s">
        <v>19</v>
      </c>
      <c r="D331" s="13" t="s">
        <v>344</v>
      </c>
      <c r="E331" s="13"/>
      <c r="F331" s="15">
        <f>F334+F332</f>
        <v>222500</v>
      </c>
      <c r="G331" s="15">
        <f t="shared" ref="G331:I331" si="61">G334+G332</f>
        <v>0</v>
      </c>
      <c r="H331" s="15">
        <f t="shared" si="61"/>
        <v>222500</v>
      </c>
      <c r="I331" s="15">
        <f t="shared" si="61"/>
        <v>0</v>
      </c>
    </row>
    <row r="332" spans="1:9" ht="38.25" x14ac:dyDescent="0.25">
      <c r="A332" s="25" t="s">
        <v>345</v>
      </c>
      <c r="B332" s="24" t="s">
        <v>82</v>
      </c>
      <c r="C332" s="24" t="s">
        <v>19</v>
      </c>
      <c r="D332" s="24" t="s">
        <v>346</v>
      </c>
      <c r="E332" s="13"/>
      <c r="F332" s="15">
        <f>F333</f>
        <v>22500</v>
      </c>
      <c r="G332" s="15">
        <f t="shared" ref="G332:I332" si="62">G333</f>
        <v>0</v>
      </c>
      <c r="H332" s="15">
        <f t="shared" si="62"/>
        <v>22500</v>
      </c>
      <c r="I332" s="15">
        <f t="shared" si="62"/>
        <v>0</v>
      </c>
    </row>
    <row r="333" spans="1:9" ht="38.25" x14ac:dyDescent="0.25">
      <c r="A333" s="25" t="s">
        <v>29</v>
      </c>
      <c r="B333" s="24" t="s">
        <v>82</v>
      </c>
      <c r="C333" s="24" t="s">
        <v>19</v>
      </c>
      <c r="D333" s="24" t="s">
        <v>346</v>
      </c>
      <c r="E333" s="13" t="s">
        <v>30</v>
      </c>
      <c r="F333" s="15">
        <f>'[1]9.1 ведомства'!G892</f>
        <v>22500</v>
      </c>
      <c r="G333" s="15">
        <f>'[1]9.1 ведомства'!H892</f>
        <v>0</v>
      </c>
      <c r="H333" s="15">
        <f>'[1]9.1 ведомства'!I892</f>
        <v>22500</v>
      </c>
      <c r="I333" s="15">
        <f>'[1]9.1 ведомства'!J892</f>
        <v>0</v>
      </c>
    </row>
    <row r="334" spans="1:9" ht="51" x14ac:dyDescent="0.25">
      <c r="A334" s="18" t="s">
        <v>347</v>
      </c>
      <c r="B334" s="13" t="s">
        <v>82</v>
      </c>
      <c r="C334" s="13" t="s">
        <v>19</v>
      </c>
      <c r="D334" s="13" t="s">
        <v>348</v>
      </c>
      <c r="E334" s="13"/>
      <c r="F334" s="15">
        <f>F335</f>
        <v>200000</v>
      </c>
      <c r="G334" s="15">
        <f>G335</f>
        <v>0</v>
      </c>
      <c r="H334" s="15">
        <f>H335</f>
        <v>200000</v>
      </c>
      <c r="I334" s="15">
        <f>I335</f>
        <v>0</v>
      </c>
    </row>
    <row r="335" spans="1:9" ht="25.5" x14ac:dyDescent="0.25">
      <c r="A335" s="18" t="s">
        <v>109</v>
      </c>
      <c r="B335" s="13" t="s">
        <v>82</v>
      </c>
      <c r="C335" s="13" t="s">
        <v>19</v>
      </c>
      <c r="D335" s="13" t="s">
        <v>348</v>
      </c>
      <c r="E335" s="13" t="s">
        <v>349</v>
      </c>
      <c r="F335" s="15">
        <f>'[1]9.1 ведомства'!G894</f>
        <v>200000</v>
      </c>
      <c r="G335" s="15">
        <f>'[1]9.1 ведомства'!H894</f>
        <v>0</v>
      </c>
      <c r="H335" s="15">
        <f>'[1]9.1 ведомства'!I894</f>
        <v>200000</v>
      </c>
      <c r="I335" s="15">
        <f>'[1]9.1 ведомства'!J894</f>
        <v>0</v>
      </c>
    </row>
    <row r="336" spans="1:9" ht="63.75" x14ac:dyDescent="0.25">
      <c r="A336" s="18" t="s">
        <v>350</v>
      </c>
      <c r="B336" s="13" t="s">
        <v>82</v>
      </c>
      <c r="C336" s="13" t="s">
        <v>19</v>
      </c>
      <c r="D336" s="13" t="s">
        <v>351</v>
      </c>
      <c r="E336" s="13"/>
      <c r="F336" s="15">
        <f>+F337</f>
        <v>5000000</v>
      </c>
      <c r="G336" s="15">
        <f t="shared" ref="G336:I336" si="63">+G337</f>
        <v>0</v>
      </c>
      <c r="H336" s="15">
        <f t="shared" si="63"/>
        <v>5000000</v>
      </c>
      <c r="I336" s="15">
        <f t="shared" si="63"/>
        <v>0</v>
      </c>
    </row>
    <row r="337" spans="1:9" ht="25.5" x14ac:dyDescent="0.25">
      <c r="A337" s="25" t="s">
        <v>352</v>
      </c>
      <c r="B337" s="13" t="s">
        <v>82</v>
      </c>
      <c r="C337" s="13" t="s">
        <v>19</v>
      </c>
      <c r="D337" s="13" t="s">
        <v>353</v>
      </c>
      <c r="E337" s="13"/>
      <c r="F337" s="15">
        <f>F338</f>
        <v>5000000</v>
      </c>
      <c r="G337" s="15">
        <f t="shared" ref="G337:I337" si="64">G338</f>
        <v>0</v>
      </c>
      <c r="H337" s="15">
        <f t="shared" si="64"/>
        <v>5000000</v>
      </c>
      <c r="I337" s="15">
        <f t="shared" si="64"/>
        <v>0</v>
      </c>
    </row>
    <row r="338" spans="1:9" ht="38.25" x14ac:dyDescent="0.25">
      <c r="A338" s="17" t="s">
        <v>29</v>
      </c>
      <c r="B338" s="13" t="s">
        <v>82</v>
      </c>
      <c r="C338" s="13" t="s">
        <v>19</v>
      </c>
      <c r="D338" s="13" t="s">
        <v>353</v>
      </c>
      <c r="E338" s="13" t="s">
        <v>30</v>
      </c>
      <c r="F338" s="15">
        <f>'[1]9.1 ведомства'!G899</f>
        <v>5000000</v>
      </c>
      <c r="G338" s="15">
        <f>'[1]9.1 ведомства'!H899</f>
        <v>0</v>
      </c>
      <c r="H338" s="15">
        <f>'[1]9.1 ведомства'!I899</f>
        <v>5000000</v>
      </c>
      <c r="I338" s="15">
        <f>'[1]9.1 ведомства'!J899</f>
        <v>0</v>
      </c>
    </row>
    <row r="339" spans="1:9" ht="51" x14ac:dyDescent="0.25">
      <c r="A339" s="17" t="s">
        <v>354</v>
      </c>
      <c r="B339" s="13" t="s">
        <v>82</v>
      </c>
      <c r="C339" s="13" t="s">
        <v>19</v>
      </c>
      <c r="D339" s="13" t="s">
        <v>355</v>
      </c>
      <c r="E339" s="13"/>
      <c r="F339" s="15">
        <f>F340+F343</f>
        <v>2399266.88</v>
      </c>
      <c r="G339" s="15">
        <f t="shared" ref="G339:I339" si="65">G340+G343</f>
        <v>0</v>
      </c>
      <c r="H339" s="15">
        <f t="shared" si="65"/>
        <v>4500000</v>
      </c>
      <c r="I339" s="15">
        <f t="shared" si="65"/>
        <v>0</v>
      </c>
    </row>
    <row r="340" spans="1:9" ht="51" x14ac:dyDescent="0.25">
      <c r="A340" s="17" t="s">
        <v>356</v>
      </c>
      <c r="B340" s="13" t="s">
        <v>82</v>
      </c>
      <c r="C340" s="13" t="s">
        <v>19</v>
      </c>
      <c r="D340" s="13" t="s">
        <v>357</v>
      </c>
      <c r="E340" s="13"/>
      <c r="F340" s="15">
        <f>F341</f>
        <v>2399266.88</v>
      </c>
      <c r="G340" s="15">
        <f t="shared" ref="G340:I341" si="66">G341</f>
        <v>0</v>
      </c>
      <c r="H340" s="15">
        <f t="shared" si="66"/>
        <v>3500000</v>
      </c>
      <c r="I340" s="15">
        <f t="shared" si="66"/>
        <v>0</v>
      </c>
    </row>
    <row r="341" spans="1:9" ht="25.5" x14ac:dyDescent="0.25">
      <c r="A341" s="25" t="s">
        <v>358</v>
      </c>
      <c r="B341" s="13" t="s">
        <v>82</v>
      </c>
      <c r="C341" s="13" t="s">
        <v>19</v>
      </c>
      <c r="D341" s="13" t="s">
        <v>359</v>
      </c>
      <c r="E341" s="13"/>
      <c r="F341" s="15">
        <f>F342</f>
        <v>2399266.88</v>
      </c>
      <c r="G341" s="15">
        <f t="shared" si="66"/>
        <v>0</v>
      </c>
      <c r="H341" s="15">
        <f t="shared" si="66"/>
        <v>3500000</v>
      </c>
      <c r="I341" s="15">
        <f t="shared" si="66"/>
        <v>0</v>
      </c>
    </row>
    <row r="342" spans="1:9" ht="38.25" x14ac:dyDescent="0.25">
      <c r="A342" s="17" t="s">
        <v>29</v>
      </c>
      <c r="B342" s="13" t="s">
        <v>82</v>
      </c>
      <c r="C342" s="13" t="s">
        <v>19</v>
      </c>
      <c r="D342" s="13" t="s">
        <v>359</v>
      </c>
      <c r="E342" s="13" t="s">
        <v>30</v>
      </c>
      <c r="F342" s="15">
        <f>'[1]9.1 ведомства'!G905</f>
        <v>2399266.88</v>
      </c>
      <c r="G342" s="15">
        <f>'[1]9.1 ведомства'!H905</f>
        <v>0</v>
      </c>
      <c r="H342" s="15">
        <f>'[1]9.1 ведомства'!I905</f>
        <v>3500000</v>
      </c>
      <c r="I342" s="15">
        <f>'[1]9.1 ведомства'!J905</f>
        <v>0</v>
      </c>
    </row>
    <row r="343" spans="1:9" ht="76.5" x14ac:dyDescent="0.25">
      <c r="A343" s="25" t="s">
        <v>360</v>
      </c>
      <c r="B343" s="13" t="s">
        <v>82</v>
      </c>
      <c r="C343" s="13" t="s">
        <v>19</v>
      </c>
      <c r="D343" s="13" t="s">
        <v>361</v>
      </c>
      <c r="E343" s="13"/>
      <c r="F343" s="15">
        <f>F344</f>
        <v>0</v>
      </c>
      <c r="G343" s="15">
        <f t="shared" ref="G343:I344" si="67">G344</f>
        <v>0</v>
      </c>
      <c r="H343" s="15">
        <f t="shared" si="67"/>
        <v>1000000</v>
      </c>
      <c r="I343" s="15">
        <f t="shared" si="67"/>
        <v>0</v>
      </c>
    </row>
    <row r="344" spans="1:9" ht="51" x14ac:dyDescent="0.25">
      <c r="A344" s="25" t="s">
        <v>362</v>
      </c>
      <c r="B344" s="13" t="s">
        <v>82</v>
      </c>
      <c r="C344" s="13" t="s">
        <v>19</v>
      </c>
      <c r="D344" s="13" t="s">
        <v>363</v>
      </c>
      <c r="E344" s="13"/>
      <c r="F344" s="15">
        <f>F345</f>
        <v>0</v>
      </c>
      <c r="G344" s="15">
        <f t="shared" si="67"/>
        <v>0</v>
      </c>
      <c r="H344" s="15">
        <f t="shared" si="67"/>
        <v>1000000</v>
      </c>
      <c r="I344" s="15">
        <f t="shared" si="67"/>
        <v>0</v>
      </c>
    </row>
    <row r="345" spans="1:9" ht="38.25" x14ac:dyDescent="0.25">
      <c r="A345" s="17" t="s">
        <v>29</v>
      </c>
      <c r="B345" s="13" t="s">
        <v>82</v>
      </c>
      <c r="C345" s="13" t="s">
        <v>19</v>
      </c>
      <c r="D345" s="13" t="s">
        <v>363</v>
      </c>
      <c r="E345" s="13" t="s">
        <v>30</v>
      </c>
      <c r="F345" s="15">
        <f>'[1]9.1 ведомства'!G908</f>
        <v>0</v>
      </c>
      <c r="G345" s="15">
        <f>'[1]9.1 ведомства'!H908</f>
        <v>0</v>
      </c>
      <c r="H345" s="15">
        <f>'[1]9.1 ведомства'!I908</f>
        <v>1000000</v>
      </c>
      <c r="I345" s="15">
        <f>'[1]9.1 ведомства'!J908</f>
        <v>0</v>
      </c>
    </row>
    <row r="346" spans="1:9" ht="25.5" x14ac:dyDescent="0.25">
      <c r="A346" s="17" t="s">
        <v>321</v>
      </c>
      <c r="B346" s="13" t="s">
        <v>82</v>
      </c>
      <c r="C346" s="13" t="s">
        <v>19</v>
      </c>
      <c r="D346" s="13" t="s">
        <v>322</v>
      </c>
      <c r="E346" s="13"/>
      <c r="F346" s="15">
        <f>F347</f>
        <v>9258222.6600000001</v>
      </c>
      <c r="G346" s="15">
        <f t="shared" ref="G346:I348" si="68">G347</f>
        <v>0</v>
      </c>
      <c r="H346" s="15">
        <f t="shared" si="68"/>
        <v>6828222.6600000001</v>
      </c>
      <c r="I346" s="15">
        <f t="shared" si="68"/>
        <v>0</v>
      </c>
    </row>
    <row r="347" spans="1:9" ht="38.25" x14ac:dyDescent="0.25">
      <c r="A347" s="17" t="s">
        <v>333</v>
      </c>
      <c r="B347" s="13" t="s">
        <v>82</v>
      </c>
      <c r="C347" s="13" t="s">
        <v>19</v>
      </c>
      <c r="D347" s="13" t="s">
        <v>334</v>
      </c>
      <c r="E347" s="13"/>
      <c r="F347" s="15">
        <f>F348</f>
        <v>9258222.6600000001</v>
      </c>
      <c r="G347" s="15">
        <f t="shared" si="68"/>
        <v>0</v>
      </c>
      <c r="H347" s="15">
        <f t="shared" si="68"/>
        <v>6828222.6600000001</v>
      </c>
      <c r="I347" s="15">
        <f t="shared" si="68"/>
        <v>0</v>
      </c>
    </row>
    <row r="348" spans="1:9" ht="25.5" x14ac:dyDescent="0.25">
      <c r="A348" s="17" t="s">
        <v>364</v>
      </c>
      <c r="B348" s="13" t="s">
        <v>82</v>
      </c>
      <c r="C348" s="13" t="s">
        <v>19</v>
      </c>
      <c r="D348" s="13" t="s">
        <v>365</v>
      </c>
      <c r="E348" s="13"/>
      <c r="F348" s="15">
        <f>F349</f>
        <v>9258222.6600000001</v>
      </c>
      <c r="G348" s="15">
        <f t="shared" si="68"/>
        <v>0</v>
      </c>
      <c r="H348" s="15">
        <f t="shared" si="68"/>
        <v>6828222.6600000001</v>
      </c>
      <c r="I348" s="15">
        <f t="shared" si="68"/>
        <v>0</v>
      </c>
    </row>
    <row r="349" spans="1:9" ht="38.25" x14ac:dyDescent="0.25">
      <c r="A349" s="17" t="s">
        <v>29</v>
      </c>
      <c r="B349" s="13" t="s">
        <v>82</v>
      </c>
      <c r="C349" s="13" t="s">
        <v>19</v>
      </c>
      <c r="D349" s="13" t="s">
        <v>365</v>
      </c>
      <c r="E349" s="13" t="s">
        <v>30</v>
      </c>
      <c r="F349" s="15">
        <f>'[1]9.1 ведомства'!G1237</f>
        <v>9258222.6600000001</v>
      </c>
      <c r="G349" s="15">
        <f>'[1]9.1 ведомства'!H1237</f>
        <v>0</v>
      </c>
      <c r="H349" s="15">
        <f>'[1]9.1 ведомства'!I1237</f>
        <v>6828222.6600000001</v>
      </c>
      <c r="I349" s="15">
        <f>'[1]9.1 ведомства'!J1237</f>
        <v>0</v>
      </c>
    </row>
    <row r="350" spans="1:9" x14ac:dyDescent="0.25">
      <c r="A350" s="17" t="s">
        <v>366</v>
      </c>
      <c r="B350" s="13" t="s">
        <v>82</v>
      </c>
      <c r="C350" s="13" t="s">
        <v>34</v>
      </c>
      <c r="D350" s="13"/>
      <c r="E350" s="13"/>
      <c r="F350" s="15">
        <f>F351+F391</f>
        <v>66271336.120000005</v>
      </c>
      <c r="G350" s="15">
        <f>G351+G391</f>
        <v>10417166.960000001</v>
      </c>
      <c r="H350" s="15">
        <f>H351+H391</f>
        <v>41887002.359999999</v>
      </c>
      <c r="I350" s="15">
        <f>I351+I391</f>
        <v>0</v>
      </c>
    </row>
    <row r="351" spans="1:9" ht="38.25" x14ac:dyDescent="0.25">
      <c r="A351" s="17" t="s">
        <v>222</v>
      </c>
      <c r="B351" s="13" t="s">
        <v>82</v>
      </c>
      <c r="C351" s="13" t="s">
        <v>34</v>
      </c>
      <c r="D351" s="13" t="s">
        <v>223</v>
      </c>
      <c r="E351" s="13"/>
      <c r="F351" s="15">
        <f>F352+F363+F387</f>
        <v>41908051.080000006</v>
      </c>
      <c r="G351" s="15">
        <f>G352+G363+G387</f>
        <v>0</v>
      </c>
      <c r="H351" s="15">
        <f>H352+H363+H387</f>
        <v>34171104</v>
      </c>
      <c r="I351" s="15">
        <f>I352+I363+I387</f>
        <v>0</v>
      </c>
    </row>
    <row r="352" spans="1:9" ht="38.25" x14ac:dyDescent="0.25">
      <c r="A352" s="17" t="s">
        <v>367</v>
      </c>
      <c r="B352" s="13" t="s">
        <v>82</v>
      </c>
      <c r="C352" s="13" t="s">
        <v>34</v>
      </c>
      <c r="D352" s="13" t="s">
        <v>368</v>
      </c>
      <c r="E352" s="13"/>
      <c r="F352" s="15">
        <f>F353+F360</f>
        <v>12528323.460000001</v>
      </c>
      <c r="G352" s="15">
        <f>G353+G360</f>
        <v>0</v>
      </c>
      <c r="H352" s="15">
        <f>H353+H360</f>
        <v>15958890</v>
      </c>
      <c r="I352" s="15">
        <f>I353+I360</f>
        <v>0</v>
      </c>
    </row>
    <row r="353" spans="1:9" ht="38.25" x14ac:dyDescent="0.25">
      <c r="A353" s="17" t="s">
        <v>369</v>
      </c>
      <c r="B353" s="13" t="s">
        <v>82</v>
      </c>
      <c r="C353" s="13" t="s">
        <v>34</v>
      </c>
      <c r="D353" s="13" t="s">
        <v>370</v>
      </c>
      <c r="E353" s="13"/>
      <c r="F353" s="15">
        <f>F354+F356+F358</f>
        <v>11828323.460000001</v>
      </c>
      <c r="G353" s="15">
        <f>G354+G356+G358</f>
        <v>0</v>
      </c>
      <c r="H353" s="15">
        <f>H354+H356+H358</f>
        <v>15258890</v>
      </c>
      <c r="I353" s="15">
        <f>I354+I356+I358</f>
        <v>0</v>
      </c>
    </row>
    <row r="354" spans="1:9" ht="25.5" x14ac:dyDescent="0.25">
      <c r="A354" s="17" t="s">
        <v>371</v>
      </c>
      <c r="B354" s="13" t="s">
        <v>82</v>
      </c>
      <c r="C354" s="13" t="s">
        <v>34</v>
      </c>
      <c r="D354" s="13" t="s">
        <v>372</v>
      </c>
      <c r="E354" s="13"/>
      <c r="F354" s="15">
        <f>F355</f>
        <v>9784812</v>
      </c>
      <c r="G354" s="15">
        <f>G355</f>
        <v>0</v>
      </c>
      <c r="H354" s="15">
        <f>H355</f>
        <v>10123377</v>
      </c>
      <c r="I354" s="15">
        <f>I355</f>
        <v>0</v>
      </c>
    </row>
    <row r="355" spans="1:9" ht="38.25" x14ac:dyDescent="0.25">
      <c r="A355" s="17" t="s">
        <v>29</v>
      </c>
      <c r="B355" s="13" t="s">
        <v>82</v>
      </c>
      <c r="C355" s="13" t="s">
        <v>34</v>
      </c>
      <c r="D355" s="13" t="s">
        <v>372</v>
      </c>
      <c r="E355" s="13" t="s">
        <v>30</v>
      </c>
      <c r="F355" s="15">
        <f>'[1]9.1 ведомства'!G918</f>
        <v>9784812</v>
      </c>
      <c r="G355" s="15">
        <f>'[1]9.1 ведомства'!H918</f>
        <v>0</v>
      </c>
      <c r="H355" s="15">
        <f>'[1]9.1 ведомства'!I918</f>
        <v>10123377</v>
      </c>
      <c r="I355" s="15">
        <f>'[1]9.1 ведомства'!J918</f>
        <v>0</v>
      </c>
    </row>
    <row r="356" spans="1:9" x14ac:dyDescent="0.25">
      <c r="A356" s="17" t="s">
        <v>373</v>
      </c>
      <c r="B356" s="13" t="s">
        <v>82</v>
      </c>
      <c r="C356" s="13" t="s">
        <v>34</v>
      </c>
      <c r="D356" s="13" t="s">
        <v>374</v>
      </c>
      <c r="E356" s="13"/>
      <c r="F356" s="15">
        <f>F357</f>
        <v>2043511.46</v>
      </c>
      <c r="G356" s="15">
        <f>G357</f>
        <v>0</v>
      </c>
      <c r="H356" s="15">
        <f>H357</f>
        <v>4359913</v>
      </c>
      <c r="I356" s="15">
        <f>I357</f>
        <v>0</v>
      </c>
    </row>
    <row r="357" spans="1:9" ht="38.25" x14ac:dyDescent="0.25">
      <c r="A357" s="17" t="s">
        <v>29</v>
      </c>
      <c r="B357" s="13" t="s">
        <v>82</v>
      </c>
      <c r="C357" s="13" t="s">
        <v>34</v>
      </c>
      <c r="D357" s="13" t="s">
        <v>374</v>
      </c>
      <c r="E357" s="13" t="s">
        <v>30</v>
      </c>
      <c r="F357" s="15">
        <f>'[1]9.1 ведомства'!G920</f>
        <v>2043511.46</v>
      </c>
      <c r="G357" s="15">
        <f>'[1]9.1 ведомства'!H920</f>
        <v>0</v>
      </c>
      <c r="H357" s="15">
        <f>'[1]9.1 ведомства'!I920</f>
        <v>4359913</v>
      </c>
      <c r="I357" s="15">
        <f>'[1]9.1 ведомства'!J920</f>
        <v>0</v>
      </c>
    </row>
    <row r="358" spans="1:9" ht="25.5" x14ac:dyDescent="0.25">
      <c r="A358" s="17" t="s">
        <v>375</v>
      </c>
      <c r="B358" s="13" t="s">
        <v>82</v>
      </c>
      <c r="C358" s="13" t="s">
        <v>34</v>
      </c>
      <c r="D358" s="13" t="s">
        <v>376</v>
      </c>
      <c r="E358" s="13"/>
      <c r="F358" s="15">
        <f>F359</f>
        <v>0</v>
      </c>
      <c r="G358" s="15">
        <f>G359</f>
        <v>0</v>
      </c>
      <c r="H358" s="15">
        <f>H359</f>
        <v>775600</v>
      </c>
      <c r="I358" s="15">
        <f>I359</f>
        <v>0</v>
      </c>
    </row>
    <row r="359" spans="1:9" ht="38.25" x14ac:dyDescent="0.25">
      <c r="A359" s="17" t="s">
        <v>29</v>
      </c>
      <c r="B359" s="13" t="s">
        <v>82</v>
      </c>
      <c r="C359" s="13" t="s">
        <v>34</v>
      </c>
      <c r="D359" s="13" t="s">
        <v>376</v>
      </c>
      <c r="E359" s="13" t="s">
        <v>30</v>
      </c>
      <c r="F359" s="15">
        <f>'[1]9.1 ведомства'!G922</f>
        <v>0</v>
      </c>
      <c r="G359" s="15">
        <f>'[1]9.1 ведомства'!H922</f>
        <v>0</v>
      </c>
      <c r="H359" s="15">
        <f>'[1]9.1 ведомства'!I922</f>
        <v>775600</v>
      </c>
      <c r="I359" s="15">
        <f>'[1]9.1 ведомства'!J922</f>
        <v>0</v>
      </c>
    </row>
    <row r="360" spans="1:9" ht="25.5" x14ac:dyDescent="0.25">
      <c r="A360" s="17" t="s">
        <v>377</v>
      </c>
      <c r="B360" s="13" t="s">
        <v>82</v>
      </c>
      <c r="C360" s="13" t="s">
        <v>34</v>
      </c>
      <c r="D360" s="13" t="s">
        <v>378</v>
      </c>
      <c r="E360" s="13"/>
      <c r="F360" s="15">
        <f>F361</f>
        <v>700000</v>
      </c>
      <c r="G360" s="15">
        <f t="shared" ref="G360:I361" si="69">G361</f>
        <v>0</v>
      </c>
      <c r="H360" s="15">
        <f t="shared" si="69"/>
        <v>700000</v>
      </c>
      <c r="I360" s="15">
        <f t="shared" si="69"/>
        <v>0</v>
      </c>
    </row>
    <row r="361" spans="1:9" ht="25.5" x14ac:dyDescent="0.25">
      <c r="A361" s="17" t="s">
        <v>364</v>
      </c>
      <c r="B361" s="13" t="s">
        <v>82</v>
      </c>
      <c r="C361" s="13" t="s">
        <v>19</v>
      </c>
      <c r="D361" s="13" t="s">
        <v>365</v>
      </c>
      <c r="E361" s="13"/>
      <c r="F361" s="15">
        <f>F362</f>
        <v>700000</v>
      </c>
      <c r="G361" s="15">
        <f t="shared" si="69"/>
        <v>0</v>
      </c>
      <c r="H361" s="15">
        <f t="shared" si="69"/>
        <v>700000</v>
      </c>
      <c r="I361" s="15">
        <f t="shared" si="69"/>
        <v>0</v>
      </c>
    </row>
    <row r="362" spans="1:9" ht="38.25" x14ac:dyDescent="0.25">
      <c r="A362" s="17" t="s">
        <v>29</v>
      </c>
      <c r="B362" s="13" t="s">
        <v>82</v>
      </c>
      <c r="C362" s="13" t="s">
        <v>19</v>
      </c>
      <c r="D362" s="13" t="s">
        <v>365</v>
      </c>
      <c r="E362" s="13" t="s">
        <v>30</v>
      </c>
      <c r="F362" s="15">
        <f>'[1]9.1 ведомства'!G925</f>
        <v>700000</v>
      </c>
      <c r="G362" s="15">
        <f>'[1]9.1 ведомства'!H925</f>
        <v>0</v>
      </c>
      <c r="H362" s="15">
        <f>'[1]9.1 ведомства'!I925</f>
        <v>700000</v>
      </c>
      <c r="I362" s="15">
        <f>'[1]9.1 ведомства'!J925</f>
        <v>0</v>
      </c>
    </row>
    <row r="363" spans="1:9" ht="38.25" x14ac:dyDescent="0.25">
      <c r="A363" s="17" t="s">
        <v>379</v>
      </c>
      <c r="B363" s="13" t="s">
        <v>82</v>
      </c>
      <c r="C363" s="13" t="s">
        <v>34</v>
      </c>
      <c r="D363" s="13" t="s">
        <v>225</v>
      </c>
      <c r="E363" s="13"/>
      <c r="F363" s="15">
        <f>F364+F370+F381+F384+F367</f>
        <v>24682431.810000002</v>
      </c>
      <c r="G363" s="15">
        <f>G364+G370+G381+G384+G367</f>
        <v>0</v>
      </c>
      <c r="H363" s="15">
        <f>H364+H370+H381+H384+H367</f>
        <v>14736314</v>
      </c>
      <c r="I363" s="15">
        <f>I364+I370+I381+I384+I367</f>
        <v>0</v>
      </c>
    </row>
    <row r="364" spans="1:9" ht="51" x14ac:dyDescent="0.25">
      <c r="A364" s="17" t="s">
        <v>380</v>
      </c>
      <c r="B364" s="13" t="s">
        <v>82</v>
      </c>
      <c r="C364" s="13" t="s">
        <v>34</v>
      </c>
      <c r="D364" s="13" t="s">
        <v>381</v>
      </c>
      <c r="E364" s="13"/>
      <c r="F364" s="15">
        <f>F365</f>
        <v>9302617.8100000005</v>
      </c>
      <c r="G364" s="15">
        <f t="shared" ref="G364:I364" si="70">G365</f>
        <v>0</v>
      </c>
      <c r="H364" s="15">
        <f t="shared" si="70"/>
        <v>10206500</v>
      </c>
      <c r="I364" s="15">
        <f t="shared" si="70"/>
        <v>0</v>
      </c>
    </row>
    <row r="365" spans="1:9" ht="25.5" x14ac:dyDescent="0.25">
      <c r="A365" s="17" t="s">
        <v>382</v>
      </c>
      <c r="B365" s="13" t="s">
        <v>82</v>
      </c>
      <c r="C365" s="13" t="s">
        <v>34</v>
      </c>
      <c r="D365" s="13" t="s">
        <v>383</v>
      </c>
      <c r="E365" s="13"/>
      <c r="F365" s="15">
        <f>F366</f>
        <v>9302617.8100000005</v>
      </c>
      <c r="G365" s="15">
        <f>G366</f>
        <v>0</v>
      </c>
      <c r="H365" s="15">
        <f>H366</f>
        <v>10206500</v>
      </c>
      <c r="I365" s="15">
        <f>I366</f>
        <v>0</v>
      </c>
    </row>
    <row r="366" spans="1:9" ht="38.25" x14ac:dyDescent="0.25">
      <c r="A366" s="17" t="s">
        <v>29</v>
      </c>
      <c r="B366" s="13" t="s">
        <v>82</v>
      </c>
      <c r="C366" s="13" t="s">
        <v>34</v>
      </c>
      <c r="D366" s="13" t="s">
        <v>383</v>
      </c>
      <c r="E366" s="13" t="s">
        <v>30</v>
      </c>
      <c r="F366" s="15">
        <f>'[1]9.1 ведомства'!G929</f>
        <v>9302617.8100000005</v>
      </c>
      <c r="G366" s="15">
        <f>'[1]9.1 ведомства'!H929</f>
        <v>0</v>
      </c>
      <c r="H366" s="15">
        <f>'[1]9.1 ведомства'!I929</f>
        <v>10206500</v>
      </c>
      <c r="I366" s="15">
        <f>'[1]9.1 ведомства'!J929</f>
        <v>0</v>
      </c>
    </row>
    <row r="367" spans="1:9" ht="38.25" x14ac:dyDescent="0.25">
      <c r="A367" s="17" t="s">
        <v>384</v>
      </c>
      <c r="B367" s="13" t="s">
        <v>82</v>
      </c>
      <c r="C367" s="13" t="s">
        <v>34</v>
      </c>
      <c r="D367" s="13" t="s">
        <v>385</v>
      </c>
      <c r="E367" s="13"/>
      <c r="F367" s="15">
        <f>F368</f>
        <v>550000</v>
      </c>
      <c r="G367" s="15">
        <f t="shared" ref="G367:I367" si="71">G368</f>
        <v>0</v>
      </c>
      <c r="H367" s="15">
        <f t="shared" si="71"/>
        <v>0</v>
      </c>
      <c r="I367" s="15">
        <f t="shared" si="71"/>
        <v>0</v>
      </c>
    </row>
    <row r="368" spans="1:9" ht="25.5" x14ac:dyDescent="0.25">
      <c r="A368" s="17" t="s">
        <v>386</v>
      </c>
      <c r="B368" s="13" t="s">
        <v>82</v>
      </c>
      <c r="C368" s="13" t="s">
        <v>34</v>
      </c>
      <c r="D368" s="13" t="s">
        <v>387</v>
      </c>
      <c r="E368" s="13"/>
      <c r="F368" s="15">
        <f>F369</f>
        <v>550000</v>
      </c>
      <c r="G368" s="15">
        <f>G369</f>
        <v>0</v>
      </c>
      <c r="H368" s="15">
        <f>H369</f>
        <v>0</v>
      </c>
      <c r="I368" s="15">
        <f>I369</f>
        <v>0</v>
      </c>
    </row>
    <row r="369" spans="1:9" ht="38.25" x14ac:dyDescent="0.25">
      <c r="A369" s="17" t="s">
        <v>29</v>
      </c>
      <c r="B369" s="13" t="s">
        <v>82</v>
      </c>
      <c r="C369" s="13" t="s">
        <v>34</v>
      </c>
      <c r="D369" s="13" t="s">
        <v>387</v>
      </c>
      <c r="E369" s="13" t="s">
        <v>30</v>
      </c>
      <c r="F369" s="15">
        <f>'[1]9.1 ведомства'!G936</f>
        <v>550000</v>
      </c>
      <c r="G369" s="15">
        <f>'[1]9.1 ведомства'!H936</f>
        <v>0</v>
      </c>
      <c r="H369" s="15">
        <f>'[1]9.1 ведомства'!I936</f>
        <v>0</v>
      </c>
      <c r="I369" s="15">
        <f>'[1]9.1 ведомства'!J936</f>
        <v>0</v>
      </c>
    </row>
    <row r="370" spans="1:9" ht="25.5" x14ac:dyDescent="0.25">
      <c r="A370" s="17" t="s">
        <v>388</v>
      </c>
      <c r="B370" s="13" t="s">
        <v>82</v>
      </c>
      <c r="C370" s="13" t="s">
        <v>34</v>
      </c>
      <c r="D370" s="13" t="s">
        <v>389</v>
      </c>
      <c r="E370" s="13"/>
      <c r="F370" s="15">
        <f>F371+F379+F373+F375+F377</f>
        <v>14365814</v>
      </c>
      <c r="G370" s="15">
        <f t="shared" ref="G370:I370" si="72">G371+G379+G373+G375+G377</f>
        <v>0</v>
      </c>
      <c r="H370" s="15">
        <f t="shared" si="72"/>
        <v>4065814</v>
      </c>
      <c r="I370" s="15">
        <f t="shared" si="72"/>
        <v>0</v>
      </c>
    </row>
    <row r="371" spans="1:9" ht="38.25" x14ac:dyDescent="0.25">
      <c r="A371" s="22" t="s">
        <v>166</v>
      </c>
      <c r="B371" s="13" t="s">
        <v>82</v>
      </c>
      <c r="C371" s="13" t="s">
        <v>34</v>
      </c>
      <c r="D371" s="13" t="s">
        <v>390</v>
      </c>
      <c r="E371" s="14"/>
      <c r="F371" s="15">
        <f>F372</f>
        <v>3043989</v>
      </c>
      <c r="G371" s="15">
        <f>G372</f>
        <v>0</v>
      </c>
      <c r="H371" s="15">
        <f>H372</f>
        <v>3043989</v>
      </c>
      <c r="I371" s="15">
        <f>I372</f>
        <v>0</v>
      </c>
    </row>
    <row r="372" spans="1:9" ht="38.25" x14ac:dyDescent="0.25">
      <c r="A372" s="17" t="s">
        <v>152</v>
      </c>
      <c r="B372" s="13" t="s">
        <v>82</v>
      </c>
      <c r="C372" s="13" t="s">
        <v>34</v>
      </c>
      <c r="D372" s="13" t="s">
        <v>390</v>
      </c>
      <c r="E372" s="14">
        <v>600</v>
      </c>
      <c r="F372" s="15">
        <f>'[1]9.1 ведомства'!G941</f>
        <v>3043989</v>
      </c>
      <c r="G372" s="15">
        <f>'[1]9.1 ведомства'!H941</f>
        <v>0</v>
      </c>
      <c r="H372" s="15">
        <f>'[1]9.1 ведомства'!I941</f>
        <v>3043989</v>
      </c>
      <c r="I372" s="15">
        <f>'[1]9.1 ведомства'!J941</f>
        <v>0</v>
      </c>
    </row>
    <row r="373" spans="1:9" ht="38.25" x14ac:dyDescent="0.25">
      <c r="A373" s="22" t="s">
        <v>168</v>
      </c>
      <c r="B373" s="13" t="s">
        <v>82</v>
      </c>
      <c r="C373" s="13" t="s">
        <v>34</v>
      </c>
      <c r="D373" s="13" t="s">
        <v>391</v>
      </c>
      <c r="E373" s="14"/>
      <c r="F373" s="15">
        <f>F374</f>
        <v>333801.87</v>
      </c>
      <c r="G373" s="15">
        <f t="shared" ref="G373:I373" si="73">G374</f>
        <v>0</v>
      </c>
      <c r="H373" s="15">
        <f t="shared" si="73"/>
        <v>333801.87</v>
      </c>
      <c r="I373" s="15">
        <f t="shared" si="73"/>
        <v>0</v>
      </c>
    </row>
    <row r="374" spans="1:9" ht="38.25" x14ac:dyDescent="0.25">
      <c r="A374" s="17" t="s">
        <v>152</v>
      </c>
      <c r="B374" s="13" t="s">
        <v>82</v>
      </c>
      <c r="C374" s="13" t="s">
        <v>34</v>
      </c>
      <c r="D374" s="13" t="s">
        <v>391</v>
      </c>
      <c r="E374" s="14">
        <v>600</v>
      </c>
      <c r="F374" s="15">
        <f>'[1]9.1 ведомства'!G943</f>
        <v>333801.87</v>
      </c>
      <c r="G374" s="15">
        <f>'[1]9.1 ведомства'!H943</f>
        <v>0</v>
      </c>
      <c r="H374" s="15">
        <f>'[1]9.1 ведомства'!I943</f>
        <v>333801.87</v>
      </c>
      <c r="I374" s="15">
        <f>'[1]9.1 ведомства'!J943</f>
        <v>0</v>
      </c>
    </row>
    <row r="375" spans="1:9" ht="38.25" x14ac:dyDescent="0.25">
      <c r="A375" s="22" t="s">
        <v>170</v>
      </c>
      <c r="B375" s="13" t="s">
        <v>82</v>
      </c>
      <c r="C375" s="13" t="s">
        <v>34</v>
      </c>
      <c r="D375" s="13" t="s">
        <v>392</v>
      </c>
      <c r="E375" s="14"/>
      <c r="F375" s="15">
        <f>F376</f>
        <v>113103.13</v>
      </c>
      <c r="G375" s="15">
        <f t="shared" ref="G375:I375" si="74">G376</f>
        <v>0</v>
      </c>
      <c r="H375" s="15">
        <f t="shared" si="74"/>
        <v>113103.13</v>
      </c>
      <c r="I375" s="15">
        <f t="shared" si="74"/>
        <v>0</v>
      </c>
    </row>
    <row r="376" spans="1:9" ht="38.25" x14ac:dyDescent="0.25">
      <c r="A376" s="17" t="s">
        <v>152</v>
      </c>
      <c r="B376" s="13" t="s">
        <v>82</v>
      </c>
      <c r="C376" s="13" t="s">
        <v>34</v>
      </c>
      <c r="D376" s="13" t="s">
        <v>392</v>
      </c>
      <c r="E376" s="14">
        <v>600</v>
      </c>
      <c r="F376" s="15">
        <f>'[1]9.1 ведомства'!G945</f>
        <v>113103.13</v>
      </c>
      <c r="G376" s="15">
        <f>'[1]9.1 ведомства'!H945</f>
        <v>0</v>
      </c>
      <c r="H376" s="15">
        <f>'[1]9.1 ведомства'!I945</f>
        <v>113103.13</v>
      </c>
      <c r="I376" s="15">
        <f>'[1]9.1 ведомства'!J945</f>
        <v>0</v>
      </c>
    </row>
    <row r="377" spans="1:9" ht="38.25" x14ac:dyDescent="0.25">
      <c r="A377" s="22" t="s">
        <v>172</v>
      </c>
      <c r="B377" s="13" t="s">
        <v>82</v>
      </c>
      <c r="C377" s="13" t="s">
        <v>34</v>
      </c>
      <c r="D377" s="13" t="s">
        <v>393</v>
      </c>
      <c r="E377" s="14"/>
      <c r="F377" s="15">
        <f>F378</f>
        <v>574920</v>
      </c>
      <c r="G377" s="15">
        <f t="shared" ref="G377:I377" si="75">G378</f>
        <v>0</v>
      </c>
      <c r="H377" s="15">
        <f t="shared" si="75"/>
        <v>574920</v>
      </c>
      <c r="I377" s="15">
        <f t="shared" si="75"/>
        <v>0</v>
      </c>
    </row>
    <row r="378" spans="1:9" ht="38.25" x14ac:dyDescent="0.25">
      <c r="A378" s="17" t="s">
        <v>152</v>
      </c>
      <c r="B378" s="13" t="s">
        <v>82</v>
      </c>
      <c r="C378" s="13" t="s">
        <v>34</v>
      </c>
      <c r="D378" s="13" t="s">
        <v>393</v>
      </c>
      <c r="E378" s="14">
        <v>600</v>
      </c>
      <c r="F378" s="15">
        <f>'[1]9.1 ведомства'!G947</f>
        <v>574920</v>
      </c>
      <c r="G378" s="15">
        <f>'[1]9.1 ведомства'!H947</f>
        <v>0</v>
      </c>
      <c r="H378" s="15">
        <f>'[1]9.1 ведомства'!I947</f>
        <v>574920</v>
      </c>
      <c r="I378" s="15">
        <f>'[1]9.1 ведомства'!J947</f>
        <v>0</v>
      </c>
    </row>
    <row r="379" spans="1:9" x14ac:dyDescent="0.25">
      <c r="A379" s="17" t="s">
        <v>394</v>
      </c>
      <c r="B379" s="13" t="s">
        <v>82</v>
      </c>
      <c r="C379" s="13" t="s">
        <v>34</v>
      </c>
      <c r="D379" s="13" t="s">
        <v>395</v>
      </c>
      <c r="E379" s="13"/>
      <c r="F379" s="15">
        <f>F380</f>
        <v>10300000</v>
      </c>
      <c r="G379" s="15">
        <f>G380</f>
        <v>0</v>
      </c>
      <c r="H379" s="15">
        <f>H380</f>
        <v>0</v>
      </c>
      <c r="I379" s="15">
        <f>I380</f>
        <v>0</v>
      </c>
    </row>
    <row r="380" spans="1:9" ht="38.25" x14ac:dyDescent="0.25">
      <c r="A380" s="17" t="s">
        <v>283</v>
      </c>
      <c r="B380" s="13" t="s">
        <v>82</v>
      </c>
      <c r="C380" s="13" t="s">
        <v>34</v>
      </c>
      <c r="D380" s="13" t="s">
        <v>395</v>
      </c>
      <c r="E380" s="13" t="s">
        <v>284</v>
      </c>
      <c r="F380" s="15">
        <f>'[1]9.1 ведомства'!G949</f>
        <v>10300000</v>
      </c>
      <c r="G380" s="15">
        <f>'[1]9.1 ведомства'!H949</f>
        <v>0</v>
      </c>
      <c r="H380" s="15">
        <f>'[1]9.1 ведомства'!I949</f>
        <v>0</v>
      </c>
      <c r="I380" s="15">
        <f>'[1]9.1 ведомства'!J949</f>
        <v>0</v>
      </c>
    </row>
    <row r="381" spans="1:9" ht="25.5" x14ac:dyDescent="0.25">
      <c r="A381" s="17" t="s">
        <v>396</v>
      </c>
      <c r="B381" s="13" t="s">
        <v>82</v>
      </c>
      <c r="C381" s="13" t="s">
        <v>34</v>
      </c>
      <c r="D381" s="13" t="s">
        <v>397</v>
      </c>
      <c r="E381" s="13"/>
      <c r="F381" s="15">
        <f>F382</f>
        <v>364000</v>
      </c>
      <c r="G381" s="15">
        <f t="shared" ref="G381:I382" si="76">G382</f>
        <v>0</v>
      </c>
      <c r="H381" s="15">
        <f t="shared" si="76"/>
        <v>364000</v>
      </c>
      <c r="I381" s="15">
        <f t="shared" si="76"/>
        <v>0</v>
      </c>
    </row>
    <row r="382" spans="1:9" ht="51" x14ac:dyDescent="0.25">
      <c r="A382" s="17" t="s">
        <v>398</v>
      </c>
      <c r="B382" s="13" t="s">
        <v>82</v>
      </c>
      <c r="C382" s="13" t="s">
        <v>34</v>
      </c>
      <c r="D382" s="13" t="s">
        <v>399</v>
      </c>
      <c r="E382" s="13"/>
      <c r="F382" s="15">
        <f>F383</f>
        <v>364000</v>
      </c>
      <c r="G382" s="15">
        <f t="shared" si="76"/>
        <v>0</v>
      </c>
      <c r="H382" s="15">
        <f t="shared" si="76"/>
        <v>364000</v>
      </c>
      <c r="I382" s="15">
        <f t="shared" si="76"/>
        <v>0</v>
      </c>
    </row>
    <row r="383" spans="1:9" ht="38.25" x14ac:dyDescent="0.25">
      <c r="A383" s="17" t="s">
        <v>29</v>
      </c>
      <c r="B383" s="13" t="s">
        <v>82</v>
      </c>
      <c r="C383" s="13" t="s">
        <v>34</v>
      </c>
      <c r="D383" s="13" t="s">
        <v>399</v>
      </c>
      <c r="E383" s="13" t="s">
        <v>30</v>
      </c>
      <c r="F383" s="15">
        <f>'[1]9.1 ведомства'!G952</f>
        <v>364000</v>
      </c>
      <c r="G383" s="15">
        <f>'[1]9.1 ведомства'!H952</f>
        <v>0</v>
      </c>
      <c r="H383" s="15">
        <f>'[1]9.1 ведомства'!I952</f>
        <v>364000</v>
      </c>
      <c r="I383" s="15">
        <f>'[1]9.1 ведомства'!J952</f>
        <v>0</v>
      </c>
    </row>
    <row r="384" spans="1:9" ht="38.25" x14ac:dyDescent="0.25">
      <c r="A384" s="17" t="s">
        <v>400</v>
      </c>
      <c r="B384" s="13" t="s">
        <v>82</v>
      </c>
      <c r="C384" s="13" t="s">
        <v>34</v>
      </c>
      <c r="D384" s="13" t="s">
        <v>401</v>
      </c>
      <c r="E384" s="13"/>
      <c r="F384" s="15">
        <f>F385</f>
        <v>100000</v>
      </c>
      <c r="G384" s="15">
        <f t="shared" ref="G384:I385" si="77">G385</f>
        <v>0</v>
      </c>
      <c r="H384" s="15">
        <f t="shared" si="77"/>
        <v>100000</v>
      </c>
      <c r="I384" s="15">
        <f t="shared" si="77"/>
        <v>0</v>
      </c>
    </row>
    <row r="385" spans="1:9" ht="38.25" x14ac:dyDescent="0.25">
      <c r="A385" s="17" t="s">
        <v>402</v>
      </c>
      <c r="B385" s="13" t="s">
        <v>82</v>
      </c>
      <c r="C385" s="13" t="s">
        <v>34</v>
      </c>
      <c r="D385" s="13" t="s">
        <v>403</v>
      </c>
      <c r="E385" s="13"/>
      <c r="F385" s="15">
        <f>F386</f>
        <v>100000</v>
      </c>
      <c r="G385" s="15">
        <f t="shared" si="77"/>
        <v>0</v>
      </c>
      <c r="H385" s="15">
        <f t="shared" si="77"/>
        <v>100000</v>
      </c>
      <c r="I385" s="15">
        <f t="shared" si="77"/>
        <v>0</v>
      </c>
    </row>
    <row r="386" spans="1:9" ht="38.25" x14ac:dyDescent="0.25">
      <c r="A386" s="17" t="s">
        <v>29</v>
      </c>
      <c r="B386" s="13" t="s">
        <v>82</v>
      </c>
      <c r="C386" s="13" t="s">
        <v>34</v>
      </c>
      <c r="D386" s="13" t="s">
        <v>403</v>
      </c>
      <c r="E386" s="13" t="s">
        <v>30</v>
      </c>
      <c r="F386" s="15">
        <f>'[1]9.1 ведомства'!G955</f>
        <v>100000</v>
      </c>
      <c r="G386" s="15">
        <f>'[1]9.1 ведомства'!H955</f>
        <v>0</v>
      </c>
      <c r="H386" s="15">
        <f>'[1]9.1 ведомства'!I955</f>
        <v>100000</v>
      </c>
      <c r="I386" s="15">
        <f>'[1]9.1 ведомства'!J955</f>
        <v>0</v>
      </c>
    </row>
    <row r="387" spans="1:9" ht="25.5" x14ac:dyDescent="0.25">
      <c r="A387" s="17" t="s">
        <v>404</v>
      </c>
      <c r="B387" s="13" t="s">
        <v>82</v>
      </c>
      <c r="C387" s="13" t="s">
        <v>34</v>
      </c>
      <c r="D387" s="13" t="s">
        <v>405</v>
      </c>
      <c r="E387" s="13"/>
      <c r="F387" s="15">
        <f>F388</f>
        <v>4697295.8100000005</v>
      </c>
      <c r="G387" s="15">
        <f t="shared" ref="G387:I388" si="78">G388</f>
        <v>0</v>
      </c>
      <c r="H387" s="15">
        <f t="shared" si="78"/>
        <v>3475900</v>
      </c>
      <c r="I387" s="15">
        <f t="shared" si="78"/>
        <v>0</v>
      </c>
    </row>
    <row r="388" spans="1:9" ht="38.25" x14ac:dyDescent="0.25">
      <c r="A388" s="17" t="s">
        <v>406</v>
      </c>
      <c r="B388" s="13" t="s">
        <v>82</v>
      </c>
      <c r="C388" s="13" t="s">
        <v>34</v>
      </c>
      <c r="D388" s="13" t="s">
        <v>407</v>
      </c>
      <c r="E388" s="13"/>
      <c r="F388" s="15">
        <f>F389</f>
        <v>4697295.8100000005</v>
      </c>
      <c r="G388" s="15">
        <f t="shared" si="78"/>
        <v>0</v>
      </c>
      <c r="H388" s="15">
        <f t="shared" si="78"/>
        <v>3475900</v>
      </c>
      <c r="I388" s="15">
        <f t="shared" si="78"/>
        <v>0</v>
      </c>
    </row>
    <row r="389" spans="1:9" x14ac:dyDescent="0.25">
      <c r="A389" s="17" t="s">
        <v>408</v>
      </c>
      <c r="B389" s="13" t="s">
        <v>82</v>
      </c>
      <c r="C389" s="13" t="s">
        <v>34</v>
      </c>
      <c r="D389" s="13" t="s">
        <v>409</v>
      </c>
      <c r="E389" s="13"/>
      <c r="F389" s="15">
        <f>F390</f>
        <v>4697295.8100000005</v>
      </c>
      <c r="G389" s="15">
        <f>G390</f>
        <v>0</v>
      </c>
      <c r="H389" s="15">
        <f>H390</f>
        <v>3475900</v>
      </c>
      <c r="I389" s="15">
        <f>I390</f>
        <v>0</v>
      </c>
    </row>
    <row r="390" spans="1:9" ht="38.25" x14ac:dyDescent="0.25">
      <c r="A390" s="17" t="s">
        <v>29</v>
      </c>
      <c r="B390" s="13" t="s">
        <v>82</v>
      </c>
      <c r="C390" s="13" t="s">
        <v>34</v>
      </c>
      <c r="D390" s="13" t="s">
        <v>409</v>
      </c>
      <c r="E390" s="13" t="s">
        <v>30</v>
      </c>
      <c r="F390" s="15">
        <f>'[1]9.1 ведомства'!G959</f>
        <v>4697295.8100000005</v>
      </c>
      <c r="G390" s="15">
        <f>'[1]9.1 ведомства'!H959</f>
        <v>0</v>
      </c>
      <c r="H390" s="15">
        <f>'[1]9.1 ведомства'!I959</f>
        <v>3475900</v>
      </c>
      <c r="I390" s="15">
        <f>'[1]9.1 ведомства'!J959</f>
        <v>0</v>
      </c>
    </row>
    <row r="391" spans="1:9" s="58" customFormat="1" ht="38.25" x14ac:dyDescent="0.25">
      <c r="A391" s="55" t="s">
        <v>410</v>
      </c>
      <c r="B391" s="56" t="s">
        <v>82</v>
      </c>
      <c r="C391" s="56" t="s">
        <v>34</v>
      </c>
      <c r="D391" s="56" t="s">
        <v>411</v>
      </c>
      <c r="E391" s="56"/>
      <c r="F391" s="57">
        <f>+F392</f>
        <v>24363285.039999999</v>
      </c>
      <c r="G391" s="57">
        <f t="shared" ref="G391:I391" si="79">+G392</f>
        <v>10417166.960000001</v>
      </c>
      <c r="H391" s="57">
        <f t="shared" si="79"/>
        <v>7715898.3600000003</v>
      </c>
      <c r="I391" s="57">
        <f t="shared" si="79"/>
        <v>0</v>
      </c>
    </row>
    <row r="392" spans="1:9" s="58" customFormat="1" ht="25.5" x14ac:dyDescent="0.25">
      <c r="A392" s="59" t="s">
        <v>412</v>
      </c>
      <c r="B392" s="56" t="s">
        <v>82</v>
      </c>
      <c r="C392" s="56" t="s">
        <v>34</v>
      </c>
      <c r="D392" s="56" t="s">
        <v>413</v>
      </c>
      <c r="E392" s="56"/>
      <c r="F392" s="57">
        <f>F393</f>
        <v>24363285.039999999</v>
      </c>
      <c r="G392" s="57">
        <f t="shared" ref="G392:I393" si="80">G393</f>
        <v>10417166.960000001</v>
      </c>
      <c r="H392" s="57">
        <f t="shared" si="80"/>
        <v>7715898.3600000003</v>
      </c>
      <c r="I392" s="57">
        <f t="shared" si="80"/>
        <v>0</v>
      </c>
    </row>
    <row r="393" spans="1:9" s="58" customFormat="1" ht="76.5" x14ac:dyDescent="0.25">
      <c r="A393" s="59" t="s">
        <v>414</v>
      </c>
      <c r="B393" s="56" t="s">
        <v>82</v>
      </c>
      <c r="C393" s="56" t="s">
        <v>34</v>
      </c>
      <c r="D393" s="56" t="s">
        <v>415</v>
      </c>
      <c r="E393" s="56"/>
      <c r="F393" s="57">
        <f>F394</f>
        <v>24363285.039999999</v>
      </c>
      <c r="G393" s="57">
        <f t="shared" si="80"/>
        <v>10417166.960000001</v>
      </c>
      <c r="H393" s="57">
        <f t="shared" si="80"/>
        <v>7715898.3600000003</v>
      </c>
      <c r="I393" s="57">
        <f t="shared" si="80"/>
        <v>0</v>
      </c>
    </row>
    <row r="394" spans="1:9" s="58" customFormat="1" ht="38.25" x14ac:dyDescent="0.25">
      <c r="A394" s="59" t="s">
        <v>29</v>
      </c>
      <c r="B394" s="56" t="s">
        <v>82</v>
      </c>
      <c r="C394" s="56" t="s">
        <v>34</v>
      </c>
      <c r="D394" s="56" t="s">
        <v>415</v>
      </c>
      <c r="E394" s="56" t="s">
        <v>30</v>
      </c>
      <c r="F394" s="57">
        <f>'[1]9.1 ведомства'!G970</f>
        <v>24363285.039999999</v>
      </c>
      <c r="G394" s="57">
        <f>'[1]9.1 ведомства'!H970</f>
        <v>10417166.960000001</v>
      </c>
      <c r="H394" s="57">
        <f>'[1]9.1 ведомства'!I970</f>
        <v>7715898.3600000003</v>
      </c>
      <c r="I394" s="57">
        <f>'[1]9.1 ведомства'!J970</f>
        <v>0</v>
      </c>
    </row>
    <row r="395" spans="1:9" ht="25.5" x14ac:dyDescent="0.25">
      <c r="A395" s="17" t="s">
        <v>416</v>
      </c>
      <c r="B395" s="13" t="s">
        <v>82</v>
      </c>
      <c r="C395" s="13" t="s">
        <v>82</v>
      </c>
      <c r="D395" s="13"/>
      <c r="E395" s="13"/>
      <c r="F395" s="15">
        <f>F396</f>
        <v>26167683.640000001</v>
      </c>
      <c r="G395" s="15">
        <f t="shared" ref="G395:I397" si="81">G396</f>
        <v>0</v>
      </c>
      <c r="H395" s="15">
        <f t="shared" si="81"/>
        <v>27832519.740000002</v>
      </c>
      <c r="I395" s="15">
        <f t="shared" si="81"/>
        <v>0</v>
      </c>
    </row>
    <row r="396" spans="1:9" ht="38.25" x14ac:dyDescent="0.25">
      <c r="A396" s="25" t="s">
        <v>340</v>
      </c>
      <c r="B396" s="13" t="s">
        <v>82</v>
      </c>
      <c r="C396" s="13" t="s">
        <v>82</v>
      </c>
      <c r="D396" s="13" t="s">
        <v>223</v>
      </c>
      <c r="E396" s="13"/>
      <c r="F396" s="15">
        <f>F397</f>
        <v>26167683.640000001</v>
      </c>
      <c r="G396" s="15">
        <f t="shared" si="81"/>
        <v>0</v>
      </c>
      <c r="H396" s="15">
        <f t="shared" si="81"/>
        <v>27832519.740000002</v>
      </c>
      <c r="I396" s="15">
        <f t="shared" si="81"/>
        <v>0</v>
      </c>
    </row>
    <row r="397" spans="1:9" ht="38.25" x14ac:dyDescent="0.25">
      <c r="A397" s="25" t="s">
        <v>224</v>
      </c>
      <c r="B397" s="13" t="s">
        <v>82</v>
      </c>
      <c r="C397" s="13" t="s">
        <v>82</v>
      </c>
      <c r="D397" s="13" t="s">
        <v>225</v>
      </c>
      <c r="E397" s="13"/>
      <c r="F397" s="15">
        <f>F398</f>
        <v>26167683.640000001</v>
      </c>
      <c r="G397" s="15">
        <f t="shared" si="81"/>
        <v>0</v>
      </c>
      <c r="H397" s="15">
        <f t="shared" si="81"/>
        <v>27832519.740000002</v>
      </c>
      <c r="I397" s="15">
        <f t="shared" si="81"/>
        <v>0</v>
      </c>
    </row>
    <row r="398" spans="1:9" ht="51" x14ac:dyDescent="0.25">
      <c r="A398" s="25" t="s">
        <v>417</v>
      </c>
      <c r="B398" s="13" t="s">
        <v>82</v>
      </c>
      <c r="C398" s="13" t="s">
        <v>82</v>
      </c>
      <c r="D398" s="24" t="s">
        <v>418</v>
      </c>
      <c r="E398" s="13"/>
      <c r="F398" s="15">
        <f>F399+F401</f>
        <v>26167683.640000001</v>
      </c>
      <c r="G398" s="15">
        <f t="shared" ref="G398:I398" si="82">G399+G401</f>
        <v>0</v>
      </c>
      <c r="H398" s="15">
        <f t="shared" si="82"/>
        <v>27832519.740000002</v>
      </c>
      <c r="I398" s="15">
        <f t="shared" si="82"/>
        <v>0</v>
      </c>
    </row>
    <row r="399" spans="1:9" ht="63.75" x14ac:dyDescent="0.25">
      <c r="A399" s="25" t="s">
        <v>31</v>
      </c>
      <c r="B399" s="13" t="s">
        <v>82</v>
      </c>
      <c r="C399" s="13" t="s">
        <v>82</v>
      </c>
      <c r="D399" s="24" t="s">
        <v>419</v>
      </c>
      <c r="E399" s="13"/>
      <c r="F399" s="15">
        <f>F400</f>
        <v>400000</v>
      </c>
      <c r="G399" s="15">
        <f>G400</f>
        <v>0</v>
      </c>
      <c r="H399" s="15">
        <f>H400</f>
        <v>400000</v>
      </c>
      <c r="I399" s="15">
        <f>I400</f>
        <v>0</v>
      </c>
    </row>
    <row r="400" spans="1:9" ht="76.5" x14ac:dyDescent="0.25">
      <c r="A400" s="25" t="s">
        <v>26</v>
      </c>
      <c r="B400" s="13" t="s">
        <v>82</v>
      </c>
      <c r="C400" s="13" t="s">
        <v>82</v>
      </c>
      <c r="D400" s="24" t="s">
        <v>419</v>
      </c>
      <c r="E400" s="13" t="s">
        <v>50</v>
      </c>
      <c r="F400" s="15">
        <f>'[1]9.1 ведомства'!G984</f>
        <v>400000</v>
      </c>
      <c r="G400" s="15">
        <f>'[1]9.1 ведомства'!H984</f>
        <v>0</v>
      </c>
      <c r="H400" s="15">
        <f>'[1]9.1 ведомства'!I984</f>
        <v>400000</v>
      </c>
      <c r="I400" s="15">
        <f>'[1]9.1 ведомства'!J984</f>
        <v>0</v>
      </c>
    </row>
    <row r="401" spans="1:9" ht="51" x14ac:dyDescent="0.25">
      <c r="A401" s="17" t="s">
        <v>125</v>
      </c>
      <c r="B401" s="13" t="s">
        <v>82</v>
      </c>
      <c r="C401" s="13" t="s">
        <v>82</v>
      </c>
      <c r="D401" s="24" t="s">
        <v>420</v>
      </c>
      <c r="E401" s="13"/>
      <c r="F401" s="15">
        <f>SUM(F402:F404)</f>
        <v>25767683.640000001</v>
      </c>
      <c r="G401" s="15">
        <f>SUM(G402:G404)</f>
        <v>0</v>
      </c>
      <c r="H401" s="15">
        <f>SUM(H402:H404)</f>
        <v>27432519.740000002</v>
      </c>
      <c r="I401" s="15">
        <f>SUM(I402:I404)</f>
        <v>0</v>
      </c>
    </row>
    <row r="402" spans="1:9" ht="76.5" x14ac:dyDescent="0.25">
      <c r="A402" s="25" t="s">
        <v>26</v>
      </c>
      <c r="B402" s="13" t="s">
        <v>82</v>
      </c>
      <c r="C402" s="13" t="s">
        <v>82</v>
      </c>
      <c r="D402" s="24" t="s">
        <v>420</v>
      </c>
      <c r="E402" s="13" t="s">
        <v>50</v>
      </c>
      <c r="F402" s="15">
        <f>'[1]9.1 ведомства'!G986</f>
        <v>21672500.140000001</v>
      </c>
      <c r="G402" s="15">
        <f>'[1]9.1 ведомства'!H986</f>
        <v>0</v>
      </c>
      <c r="H402" s="15">
        <f>'[1]9.1 ведомства'!I986</f>
        <v>22570555.740000002</v>
      </c>
      <c r="I402" s="15">
        <f>'[1]9.1 ведомства'!J986</f>
        <v>0</v>
      </c>
    </row>
    <row r="403" spans="1:9" ht="38.25" x14ac:dyDescent="0.25">
      <c r="A403" s="25" t="s">
        <v>29</v>
      </c>
      <c r="B403" s="13" t="s">
        <v>82</v>
      </c>
      <c r="C403" s="13" t="s">
        <v>82</v>
      </c>
      <c r="D403" s="24" t="s">
        <v>420</v>
      </c>
      <c r="E403" s="13" t="s">
        <v>30</v>
      </c>
      <c r="F403" s="15">
        <f>'[1]9.1 ведомства'!G987</f>
        <v>2539589.5</v>
      </c>
      <c r="G403" s="15">
        <f>'[1]9.1 ведомства'!H987</f>
        <v>0</v>
      </c>
      <c r="H403" s="15">
        <f>'[1]9.1 ведомства'!I987</f>
        <v>3306370</v>
      </c>
      <c r="I403" s="15">
        <f>'[1]9.1 ведомства'!J987</f>
        <v>0</v>
      </c>
    </row>
    <row r="404" spans="1:9" x14ac:dyDescent="0.25">
      <c r="A404" s="25" t="s">
        <v>59</v>
      </c>
      <c r="B404" s="13" t="s">
        <v>82</v>
      </c>
      <c r="C404" s="13" t="s">
        <v>82</v>
      </c>
      <c r="D404" s="24" t="s">
        <v>420</v>
      </c>
      <c r="E404" s="13" t="s">
        <v>60</v>
      </c>
      <c r="F404" s="15">
        <f>'[1]9.1 ведомства'!G988</f>
        <v>1555594</v>
      </c>
      <c r="G404" s="15">
        <f>'[1]9.1 ведомства'!H988</f>
        <v>0</v>
      </c>
      <c r="H404" s="15">
        <f>'[1]9.1 ведомства'!I988</f>
        <v>1555594</v>
      </c>
      <c r="I404" s="15">
        <f>'[1]9.1 ведомства'!J988</f>
        <v>0</v>
      </c>
    </row>
    <row r="405" spans="1:9" x14ac:dyDescent="0.25">
      <c r="A405" s="17" t="s">
        <v>421</v>
      </c>
      <c r="B405" s="13" t="s">
        <v>422</v>
      </c>
      <c r="C405" s="13"/>
      <c r="D405" s="13"/>
      <c r="E405" s="14"/>
      <c r="F405" s="15">
        <f>F406+F432+F505+F529+F467</f>
        <v>2596589879.4900002</v>
      </c>
      <c r="G405" s="15">
        <f>G406+G432+G505+G529+G467</f>
        <v>1698772858.3699999</v>
      </c>
      <c r="H405" s="15">
        <f>H406+H432+H505+H529+H467</f>
        <v>1926404968.8500001</v>
      </c>
      <c r="I405" s="15">
        <f>I406+I432+I505+I529+I467</f>
        <v>1113270758.3699999</v>
      </c>
    </row>
    <row r="406" spans="1:9" x14ac:dyDescent="0.25">
      <c r="A406" s="17" t="s">
        <v>423</v>
      </c>
      <c r="B406" s="13" t="s">
        <v>422</v>
      </c>
      <c r="C406" s="13" t="s">
        <v>17</v>
      </c>
      <c r="D406" s="13"/>
      <c r="E406" s="14"/>
      <c r="F406" s="15">
        <f t="shared" ref="F406:I407" si="83">F407</f>
        <v>826795913.19999993</v>
      </c>
      <c r="G406" s="15">
        <f t="shared" si="83"/>
        <v>560151061.52999997</v>
      </c>
      <c r="H406" s="15">
        <f t="shared" si="83"/>
        <v>929188988.83000004</v>
      </c>
      <c r="I406" s="15">
        <f t="shared" si="83"/>
        <v>561666961.52999997</v>
      </c>
    </row>
    <row r="407" spans="1:9" ht="25.5" x14ac:dyDescent="0.25">
      <c r="A407" s="17" t="s">
        <v>424</v>
      </c>
      <c r="B407" s="13" t="s">
        <v>422</v>
      </c>
      <c r="C407" s="13" t="s">
        <v>17</v>
      </c>
      <c r="D407" s="13" t="s">
        <v>425</v>
      </c>
      <c r="E407" s="14"/>
      <c r="F407" s="15">
        <f t="shared" si="83"/>
        <v>826795913.19999993</v>
      </c>
      <c r="G407" s="15">
        <f t="shared" si="83"/>
        <v>560151061.52999997</v>
      </c>
      <c r="H407" s="15">
        <f t="shared" si="83"/>
        <v>929188988.83000004</v>
      </c>
      <c r="I407" s="15">
        <f t="shared" si="83"/>
        <v>561666961.52999997</v>
      </c>
    </row>
    <row r="408" spans="1:9" ht="38.25" x14ac:dyDescent="0.25">
      <c r="A408" s="17" t="s">
        <v>426</v>
      </c>
      <c r="B408" s="13" t="s">
        <v>422</v>
      </c>
      <c r="C408" s="13" t="s">
        <v>17</v>
      </c>
      <c r="D408" s="13" t="s">
        <v>427</v>
      </c>
      <c r="E408" s="14"/>
      <c r="F408" s="15">
        <f>F409+F426+F429</f>
        <v>826795913.19999993</v>
      </c>
      <c r="G408" s="15">
        <f t="shared" ref="G408:I408" si="84">G409+G426+G429</f>
        <v>560151061.52999997</v>
      </c>
      <c r="H408" s="15">
        <f t="shared" si="84"/>
        <v>929188988.83000004</v>
      </c>
      <c r="I408" s="15">
        <f t="shared" si="84"/>
        <v>561666961.52999997</v>
      </c>
    </row>
    <row r="409" spans="1:9" ht="38.25" x14ac:dyDescent="0.25">
      <c r="A409" s="17" t="s">
        <v>428</v>
      </c>
      <c r="B409" s="13" t="s">
        <v>422</v>
      </c>
      <c r="C409" s="13" t="s">
        <v>17</v>
      </c>
      <c r="D409" s="13" t="s">
        <v>429</v>
      </c>
      <c r="E409" s="14"/>
      <c r="F409" s="15">
        <f>F410+F412+F414+F416+F418+F420+F422+F424</f>
        <v>683132213.19999993</v>
      </c>
      <c r="G409" s="15">
        <f t="shared" ref="G409:I409" si="85">G410+G412+G414+G416+G418+G420+G422+G424</f>
        <v>447397961.52999997</v>
      </c>
      <c r="H409" s="15">
        <f t="shared" si="85"/>
        <v>782796688.83000004</v>
      </c>
      <c r="I409" s="15">
        <f t="shared" si="85"/>
        <v>449189161.52999997</v>
      </c>
    </row>
    <row r="410" spans="1:9" ht="63.75" x14ac:dyDescent="0.25">
      <c r="A410" s="17" t="s">
        <v>31</v>
      </c>
      <c r="B410" s="13" t="s">
        <v>422</v>
      </c>
      <c r="C410" s="13" t="s">
        <v>17</v>
      </c>
      <c r="D410" s="13" t="s">
        <v>430</v>
      </c>
      <c r="E410" s="13"/>
      <c r="F410" s="15">
        <f>F411</f>
        <v>9000000</v>
      </c>
      <c r="G410" s="15">
        <f>G411</f>
        <v>0</v>
      </c>
      <c r="H410" s="15">
        <f>H411</f>
        <v>10000000</v>
      </c>
      <c r="I410" s="15">
        <f>I411</f>
        <v>0</v>
      </c>
    </row>
    <row r="411" spans="1:9" ht="38.25" x14ac:dyDescent="0.25">
      <c r="A411" s="17" t="s">
        <v>152</v>
      </c>
      <c r="B411" s="13" t="s">
        <v>422</v>
      </c>
      <c r="C411" s="13" t="s">
        <v>17</v>
      </c>
      <c r="D411" s="13" t="s">
        <v>430</v>
      </c>
      <c r="E411" s="13" t="s">
        <v>281</v>
      </c>
      <c r="F411" s="15">
        <f>'[1]9.1 ведомства'!G369</f>
        <v>9000000</v>
      </c>
      <c r="G411" s="15">
        <f>'[1]9.1 ведомства'!H369</f>
        <v>0</v>
      </c>
      <c r="H411" s="15">
        <f>'[1]9.1 ведомства'!I369</f>
        <v>10000000</v>
      </c>
      <c r="I411" s="15">
        <f>'[1]9.1 ведомства'!J369</f>
        <v>0</v>
      </c>
    </row>
    <row r="412" spans="1:9" ht="63.75" x14ac:dyDescent="0.25">
      <c r="A412" s="17" t="s">
        <v>163</v>
      </c>
      <c r="B412" s="13" t="s">
        <v>422</v>
      </c>
      <c r="C412" s="13" t="s">
        <v>17</v>
      </c>
      <c r="D412" s="13" t="s">
        <v>431</v>
      </c>
      <c r="E412" s="14"/>
      <c r="F412" s="15">
        <f>F413</f>
        <v>17476761.530000001</v>
      </c>
      <c r="G412" s="15">
        <f>G413</f>
        <v>17476761.530000001</v>
      </c>
      <c r="H412" s="15">
        <f>H413</f>
        <v>17476761.530000001</v>
      </c>
      <c r="I412" s="15">
        <f>I413</f>
        <v>17476761.530000001</v>
      </c>
    </row>
    <row r="413" spans="1:9" ht="38.25" x14ac:dyDescent="0.25">
      <c r="A413" s="17" t="s">
        <v>152</v>
      </c>
      <c r="B413" s="13" t="s">
        <v>422</v>
      </c>
      <c r="C413" s="13" t="s">
        <v>17</v>
      </c>
      <c r="D413" s="13" t="s">
        <v>431</v>
      </c>
      <c r="E413" s="14">
        <v>600</v>
      </c>
      <c r="F413" s="15">
        <f>'[1]9.1 ведомства'!G371</f>
        <v>17476761.530000001</v>
      </c>
      <c r="G413" s="15">
        <f>'[1]9.1 ведомства'!H371</f>
        <v>17476761.530000001</v>
      </c>
      <c r="H413" s="15">
        <f>'[1]9.1 ведомства'!I371</f>
        <v>17476761.530000001</v>
      </c>
      <c r="I413" s="15">
        <f>'[1]9.1 ведомства'!J371</f>
        <v>17476761.530000001</v>
      </c>
    </row>
    <row r="414" spans="1:9" ht="63.75" x14ac:dyDescent="0.25">
      <c r="A414" s="17" t="s">
        <v>432</v>
      </c>
      <c r="B414" s="13" t="s">
        <v>422</v>
      </c>
      <c r="C414" s="13" t="s">
        <v>17</v>
      </c>
      <c r="D414" s="13" t="s">
        <v>433</v>
      </c>
      <c r="E414" s="14"/>
      <c r="F414" s="15">
        <f>F415</f>
        <v>429921200</v>
      </c>
      <c r="G414" s="15">
        <f>G415</f>
        <v>429921200</v>
      </c>
      <c r="H414" s="15">
        <f>H415</f>
        <v>431712400</v>
      </c>
      <c r="I414" s="15">
        <f>I415</f>
        <v>431712400</v>
      </c>
    </row>
    <row r="415" spans="1:9" ht="38.25" x14ac:dyDescent="0.25">
      <c r="A415" s="17" t="s">
        <v>152</v>
      </c>
      <c r="B415" s="13" t="s">
        <v>422</v>
      </c>
      <c r="C415" s="13" t="s">
        <v>17</v>
      </c>
      <c r="D415" s="13" t="s">
        <v>433</v>
      </c>
      <c r="E415" s="14">
        <v>600</v>
      </c>
      <c r="F415" s="15">
        <f>'[1]9.1 ведомства'!G373</f>
        <v>429921200</v>
      </c>
      <c r="G415" s="15">
        <f>'[1]9.1 ведомства'!H373</f>
        <v>429921200</v>
      </c>
      <c r="H415" s="15">
        <f>'[1]9.1 ведомства'!I373</f>
        <v>431712400</v>
      </c>
      <c r="I415" s="15">
        <f>'[1]9.1 ведомства'!J373</f>
        <v>431712400</v>
      </c>
    </row>
    <row r="416" spans="1:9" ht="38.25" x14ac:dyDescent="0.25">
      <c r="A416" s="22" t="s">
        <v>166</v>
      </c>
      <c r="B416" s="13" t="s">
        <v>422</v>
      </c>
      <c r="C416" s="13" t="s">
        <v>17</v>
      </c>
      <c r="D416" s="13" t="s">
        <v>434</v>
      </c>
      <c r="E416" s="14"/>
      <c r="F416" s="15">
        <f>F417</f>
        <v>107286347.06999999</v>
      </c>
      <c r="G416" s="15">
        <f>G417</f>
        <v>0</v>
      </c>
      <c r="H416" s="15">
        <f>H417</f>
        <v>204159622.69999999</v>
      </c>
      <c r="I416" s="15">
        <f>I417</f>
        <v>0</v>
      </c>
    </row>
    <row r="417" spans="1:9" ht="38.25" x14ac:dyDescent="0.25">
      <c r="A417" s="17" t="s">
        <v>152</v>
      </c>
      <c r="B417" s="13" t="s">
        <v>422</v>
      </c>
      <c r="C417" s="13" t="s">
        <v>17</v>
      </c>
      <c r="D417" s="13" t="s">
        <v>434</v>
      </c>
      <c r="E417" s="14">
        <v>600</v>
      </c>
      <c r="F417" s="15">
        <f>'[1]9.1 ведомства'!G375</f>
        <v>107286347.06999999</v>
      </c>
      <c r="G417" s="15">
        <f>'[1]9.1 ведомства'!H375</f>
        <v>0</v>
      </c>
      <c r="H417" s="15">
        <f>'[1]9.1 ведомства'!I375</f>
        <v>204159622.69999999</v>
      </c>
      <c r="I417" s="15">
        <f>'[1]9.1 ведомства'!J375</f>
        <v>0</v>
      </c>
    </row>
    <row r="418" spans="1:9" ht="38.25" x14ac:dyDescent="0.25">
      <c r="A418" s="22" t="s">
        <v>168</v>
      </c>
      <c r="B418" s="13" t="s">
        <v>422</v>
      </c>
      <c r="C418" s="13" t="s">
        <v>17</v>
      </c>
      <c r="D418" s="13" t="s">
        <v>435</v>
      </c>
      <c r="E418" s="14"/>
      <c r="F418" s="15">
        <f>F419</f>
        <v>2337065.5499999998</v>
      </c>
      <c r="G418" s="15">
        <f t="shared" ref="G418:I418" si="86">G419</f>
        <v>0</v>
      </c>
      <c r="H418" s="15">
        <f t="shared" si="86"/>
        <v>2337065.5499999998</v>
      </c>
      <c r="I418" s="15">
        <f t="shared" si="86"/>
        <v>0</v>
      </c>
    </row>
    <row r="419" spans="1:9" ht="38.25" x14ac:dyDescent="0.25">
      <c r="A419" s="17" t="s">
        <v>152</v>
      </c>
      <c r="B419" s="13" t="s">
        <v>422</v>
      </c>
      <c r="C419" s="13" t="s">
        <v>17</v>
      </c>
      <c r="D419" s="13" t="s">
        <v>435</v>
      </c>
      <c r="E419" s="14">
        <v>600</v>
      </c>
      <c r="F419" s="15">
        <f>'[1]9.1 ведомства'!G377</f>
        <v>2337065.5499999998</v>
      </c>
      <c r="G419" s="15">
        <f>'[1]9.1 ведомства'!H377</f>
        <v>0</v>
      </c>
      <c r="H419" s="15">
        <f>'[1]9.1 ведомства'!I377</f>
        <v>2337065.5499999998</v>
      </c>
      <c r="I419" s="15">
        <f>'[1]9.1 ведомства'!J377</f>
        <v>0</v>
      </c>
    </row>
    <row r="420" spans="1:9" ht="38.25" x14ac:dyDescent="0.25">
      <c r="A420" s="22" t="s">
        <v>170</v>
      </c>
      <c r="B420" s="13" t="s">
        <v>422</v>
      </c>
      <c r="C420" s="13" t="s">
        <v>17</v>
      </c>
      <c r="D420" s="13" t="s">
        <v>436</v>
      </c>
      <c r="E420" s="14"/>
      <c r="F420" s="15">
        <f>F421</f>
        <v>56762778.270000003</v>
      </c>
      <c r="G420" s="15">
        <f t="shared" ref="G420:I420" si="87">G421</f>
        <v>0</v>
      </c>
      <c r="H420" s="15">
        <f t="shared" si="87"/>
        <v>56762778.270000003</v>
      </c>
      <c r="I420" s="15">
        <f t="shared" si="87"/>
        <v>0</v>
      </c>
    </row>
    <row r="421" spans="1:9" ht="38.25" x14ac:dyDescent="0.25">
      <c r="A421" s="17" t="s">
        <v>152</v>
      </c>
      <c r="B421" s="13" t="s">
        <v>422</v>
      </c>
      <c r="C421" s="13" t="s">
        <v>17</v>
      </c>
      <c r="D421" s="13" t="s">
        <v>436</v>
      </c>
      <c r="E421" s="14">
        <v>600</v>
      </c>
      <c r="F421" s="15">
        <f>'[1]9.1 ведомства'!G379</f>
        <v>56762778.270000003</v>
      </c>
      <c r="G421" s="15">
        <f>'[1]9.1 ведомства'!H379</f>
        <v>0</v>
      </c>
      <c r="H421" s="15">
        <f>'[1]9.1 ведомства'!I379</f>
        <v>56762778.270000003</v>
      </c>
      <c r="I421" s="15">
        <f>'[1]9.1 ведомства'!J379</f>
        <v>0</v>
      </c>
    </row>
    <row r="422" spans="1:9" ht="38.25" x14ac:dyDescent="0.25">
      <c r="A422" s="22" t="s">
        <v>172</v>
      </c>
      <c r="B422" s="13" t="s">
        <v>422</v>
      </c>
      <c r="C422" s="13" t="s">
        <v>17</v>
      </c>
      <c r="D422" s="13" t="s">
        <v>437</v>
      </c>
      <c r="E422" s="14"/>
      <c r="F422" s="15">
        <f>F423</f>
        <v>50388775.950000003</v>
      </c>
      <c r="G422" s="15">
        <f t="shared" ref="G422:I422" si="88">G423</f>
        <v>0</v>
      </c>
      <c r="H422" s="15">
        <f t="shared" si="88"/>
        <v>50388775.950000003</v>
      </c>
      <c r="I422" s="15">
        <f t="shared" si="88"/>
        <v>0</v>
      </c>
    </row>
    <row r="423" spans="1:9" ht="38.25" x14ac:dyDescent="0.25">
      <c r="A423" s="17" t="s">
        <v>152</v>
      </c>
      <c r="B423" s="13" t="s">
        <v>422</v>
      </c>
      <c r="C423" s="13" t="s">
        <v>17</v>
      </c>
      <c r="D423" s="13" t="s">
        <v>437</v>
      </c>
      <c r="E423" s="14">
        <v>600</v>
      </c>
      <c r="F423" s="15">
        <f>'[1]9.1 ведомства'!G381</f>
        <v>50388775.950000003</v>
      </c>
      <c r="G423" s="15">
        <f>'[1]9.1 ведомства'!H381</f>
        <v>0</v>
      </c>
      <c r="H423" s="15">
        <f>'[1]9.1 ведомства'!I381</f>
        <v>50388775.950000003</v>
      </c>
      <c r="I423" s="15">
        <f>'[1]9.1 ведомства'!J381</f>
        <v>0</v>
      </c>
    </row>
    <row r="424" spans="1:9" ht="51" x14ac:dyDescent="0.25">
      <c r="A424" s="17" t="s">
        <v>174</v>
      </c>
      <c r="B424" s="13" t="s">
        <v>422</v>
      </c>
      <c r="C424" s="13" t="s">
        <v>17</v>
      </c>
      <c r="D424" s="13" t="s">
        <v>438</v>
      </c>
      <c r="E424" s="14"/>
      <c r="F424" s="15">
        <f>F425</f>
        <v>9959284.8300000001</v>
      </c>
      <c r="G424" s="15">
        <f>G425</f>
        <v>0</v>
      </c>
      <c r="H424" s="15">
        <f>H425</f>
        <v>9959284.8300000001</v>
      </c>
      <c r="I424" s="15">
        <f>I425</f>
        <v>0</v>
      </c>
    </row>
    <row r="425" spans="1:9" ht="38.25" x14ac:dyDescent="0.25">
      <c r="A425" s="17" t="s">
        <v>152</v>
      </c>
      <c r="B425" s="13" t="s">
        <v>422</v>
      </c>
      <c r="C425" s="13" t="s">
        <v>17</v>
      </c>
      <c r="D425" s="13" t="s">
        <v>438</v>
      </c>
      <c r="E425" s="14">
        <v>600</v>
      </c>
      <c r="F425" s="15">
        <f>'[1]9.1 ведомства'!G383</f>
        <v>9959284.8300000001</v>
      </c>
      <c r="G425" s="15">
        <f>'[1]9.1 ведомства'!H383</f>
        <v>0</v>
      </c>
      <c r="H425" s="15">
        <f>'[1]9.1 ведомства'!I383</f>
        <v>9959284.8300000001</v>
      </c>
      <c r="I425" s="15">
        <f>'[1]9.1 ведомства'!J383</f>
        <v>0</v>
      </c>
    </row>
    <row r="426" spans="1:9" ht="51" x14ac:dyDescent="0.25">
      <c r="A426" s="17" t="s">
        <v>439</v>
      </c>
      <c r="B426" s="13" t="s">
        <v>422</v>
      </c>
      <c r="C426" s="13" t="s">
        <v>17</v>
      </c>
      <c r="D426" s="13" t="s">
        <v>440</v>
      </c>
      <c r="E426" s="14"/>
      <c r="F426" s="15">
        <f>F427</f>
        <v>100000</v>
      </c>
      <c r="G426" s="15">
        <f t="shared" ref="G426:I427" si="89">G427</f>
        <v>0</v>
      </c>
      <c r="H426" s="15">
        <f t="shared" si="89"/>
        <v>100000</v>
      </c>
      <c r="I426" s="15">
        <f t="shared" si="89"/>
        <v>0</v>
      </c>
    </row>
    <row r="427" spans="1:9" ht="38.25" x14ac:dyDescent="0.25">
      <c r="A427" s="17" t="s">
        <v>441</v>
      </c>
      <c r="B427" s="13" t="s">
        <v>422</v>
      </c>
      <c r="C427" s="13" t="s">
        <v>17</v>
      </c>
      <c r="D427" s="13" t="s">
        <v>442</v>
      </c>
      <c r="E427" s="14"/>
      <c r="F427" s="15">
        <f>F428</f>
        <v>100000</v>
      </c>
      <c r="G427" s="15">
        <f t="shared" si="89"/>
        <v>0</v>
      </c>
      <c r="H427" s="15">
        <f t="shared" si="89"/>
        <v>100000</v>
      </c>
      <c r="I427" s="15">
        <f t="shared" si="89"/>
        <v>0</v>
      </c>
    </row>
    <row r="428" spans="1:9" ht="38.25" x14ac:dyDescent="0.25">
      <c r="A428" s="17" t="s">
        <v>152</v>
      </c>
      <c r="B428" s="13" t="s">
        <v>422</v>
      </c>
      <c r="C428" s="13" t="s">
        <v>17</v>
      </c>
      <c r="D428" s="13" t="s">
        <v>442</v>
      </c>
      <c r="E428" s="14">
        <v>600</v>
      </c>
      <c r="F428" s="15">
        <f>'[1]9.1 ведомства'!G386</f>
        <v>100000</v>
      </c>
      <c r="G428" s="15">
        <f>'[1]9.1 ведомства'!H386</f>
        <v>0</v>
      </c>
      <c r="H428" s="15">
        <f>'[1]9.1 ведомства'!I386</f>
        <v>100000</v>
      </c>
      <c r="I428" s="15">
        <f>'[1]9.1 ведомства'!J386</f>
        <v>0</v>
      </c>
    </row>
    <row r="429" spans="1:9" ht="38.25" x14ac:dyDescent="0.25">
      <c r="A429" s="17" t="s">
        <v>449</v>
      </c>
      <c r="B429" s="13" t="s">
        <v>422</v>
      </c>
      <c r="C429" s="13" t="s">
        <v>17</v>
      </c>
      <c r="D429" s="13" t="s">
        <v>450</v>
      </c>
      <c r="E429" s="14"/>
      <c r="F429" s="15">
        <f>+F430</f>
        <v>143563700</v>
      </c>
      <c r="G429" s="15">
        <f t="shared" ref="G429:I429" si="90">+G430</f>
        <v>112753100</v>
      </c>
      <c r="H429" s="15">
        <f t="shared" si="90"/>
        <v>146292300</v>
      </c>
      <c r="I429" s="15">
        <f t="shared" si="90"/>
        <v>112477800</v>
      </c>
    </row>
    <row r="430" spans="1:9" ht="76.5" x14ac:dyDescent="0.25">
      <c r="A430" s="30" t="s">
        <v>451</v>
      </c>
      <c r="B430" s="13" t="s">
        <v>422</v>
      </c>
      <c r="C430" s="13" t="s">
        <v>17</v>
      </c>
      <c r="D430" s="13" t="s">
        <v>452</v>
      </c>
      <c r="E430" s="14"/>
      <c r="F430" s="15">
        <f>F431</f>
        <v>143563700</v>
      </c>
      <c r="G430" s="15">
        <f t="shared" ref="G430:I430" si="91">G431</f>
        <v>112753100</v>
      </c>
      <c r="H430" s="15">
        <f t="shared" si="91"/>
        <v>146292300</v>
      </c>
      <c r="I430" s="15">
        <f t="shared" si="91"/>
        <v>112477800</v>
      </c>
    </row>
    <row r="431" spans="1:9" ht="38.25" x14ac:dyDescent="0.25">
      <c r="A431" s="17" t="s">
        <v>283</v>
      </c>
      <c r="B431" s="13" t="s">
        <v>422</v>
      </c>
      <c r="C431" s="13" t="s">
        <v>17</v>
      </c>
      <c r="D431" s="13" t="s">
        <v>452</v>
      </c>
      <c r="E431" s="14">
        <v>400</v>
      </c>
      <c r="F431" s="15">
        <f>'[1]9.1 ведомства'!G1007</f>
        <v>143563700</v>
      </c>
      <c r="G431" s="15">
        <f>'[1]9.1 ведомства'!H1007</f>
        <v>112753100</v>
      </c>
      <c r="H431" s="15">
        <f>'[1]9.1 ведомства'!I1007</f>
        <v>146292300</v>
      </c>
      <c r="I431" s="15">
        <f>'[1]9.1 ведомства'!J1007</f>
        <v>112477800</v>
      </c>
    </row>
    <row r="432" spans="1:9" x14ac:dyDescent="0.25">
      <c r="A432" s="17" t="s">
        <v>453</v>
      </c>
      <c r="B432" s="13" t="s">
        <v>422</v>
      </c>
      <c r="C432" s="13" t="s">
        <v>19</v>
      </c>
      <c r="D432" s="13"/>
      <c r="E432" s="14"/>
      <c r="F432" s="15">
        <f>F433</f>
        <v>1430172772.99</v>
      </c>
      <c r="G432" s="15">
        <f>G433</f>
        <v>1130778100</v>
      </c>
      <c r="H432" s="15">
        <f>H433</f>
        <v>657294786.72000003</v>
      </c>
      <c r="I432" s="15">
        <f>I433</f>
        <v>543760100</v>
      </c>
    </row>
    <row r="433" spans="1:9" ht="25.5" x14ac:dyDescent="0.25">
      <c r="A433" s="17" t="s">
        <v>424</v>
      </c>
      <c r="B433" s="13" t="s">
        <v>422</v>
      </c>
      <c r="C433" s="13" t="s">
        <v>19</v>
      </c>
      <c r="D433" s="13" t="s">
        <v>425</v>
      </c>
      <c r="E433" s="14"/>
      <c r="F433" s="15">
        <f>F434+F459</f>
        <v>1430172772.99</v>
      </c>
      <c r="G433" s="15">
        <f>G434+G459</f>
        <v>1130778100</v>
      </c>
      <c r="H433" s="15">
        <f>H434+H459</f>
        <v>657294786.72000003</v>
      </c>
      <c r="I433" s="15">
        <f>I434+I459</f>
        <v>543760100</v>
      </c>
    </row>
    <row r="434" spans="1:9" ht="38.25" x14ac:dyDescent="0.25">
      <c r="A434" s="17" t="s">
        <v>454</v>
      </c>
      <c r="B434" s="13" t="s">
        <v>422</v>
      </c>
      <c r="C434" s="13" t="s">
        <v>19</v>
      </c>
      <c r="D434" s="13" t="s">
        <v>427</v>
      </c>
      <c r="E434" s="14"/>
      <c r="F434" s="15">
        <f>F435+F448+F451++F456</f>
        <v>1396797372.99</v>
      </c>
      <c r="G434" s="15">
        <f>G435+G448+G451++G456</f>
        <v>1101372700</v>
      </c>
      <c r="H434" s="15">
        <f>H435+H448+H451++H456</f>
        <v>623919386.72000003</v>
      </c>
      <c r="I434" s="15">
        <f>I435+I448+I451++I456</f>
        <v>514354700</v>
      </c>
    </row>
    <row r="435" spans="1:9" ht="38.25" x14ac:dyDescent="0.25">
      <c r="A435" s="17" t="s">
        <v>428</v>
      </c>
      <c r="B435" s="13" t="s">
        <v>422</v>
      </c>
      <c r="C435" s="13" t="s">
        <v>19</v>
      </c>
      <c r="D435" s="13" t="s">
        <v>429</v>
      </c>
      <c r="E435" s="14"/>
      <c r="F435" s="15">
        <f>F436+F438+F440+F442+F444+F446</f>
        <v>619071586.72000003</v>
      </c>
      <c r="G435" s="15">
        <f t="shared" ref="G435:I435" si="92">G436+G438+G440+G442+G444+G446</f>
        <v>510106900</v>
      </c>
      <c r="H435" s="15">
        <f t="shared" si="92"/>
        <v>623819386.72000003</v>
      </c>
      <c r="I435" s="15">
        <f t="shared" si="92"/>
        <v>514354700</v>
      </c>
    </row>
    <row r="436" spans="1:9" ht="63.75" x14ac:dyDescent="0.25">
      <c r="A436" s="17" t="s">
        <v>31</v>
      </c>
      <c r="B436" s="13" t="s">
        <v>422</v>
      </c>
      <c r="C436" s="13" t="s">
        <v>19</v>
      </c>
      <c r="D436" s="13" t="s">
        <v>430</v>
      </c>
      <c r="E436" s="13"/>
      <c r="F436" s="15">
        <f>F437</f>
        <v>4500000</v>
      </c>
      <c r="G436" s="15">
        <f>G437</f>
        <v>0</v>
      </c>
      <c r="H436" s="15">
        <f>H437</f>
        <v>5000000</v>
      </c>
      <c r="I436" s="15">
        <f>I437</f>
        <v>0</v>
      </c>
    </row>
    <row r="437" spans="1:9" ht="38.25" x14ac:dyDescent="0.25">
      <c r="A437" s="17" t="s">
        <v>152</v>
      </c>
      <c r="B437" s="13" t="s">
        <v>422</v>
      </c>
      <c r="C437" s="13" t="s">
        <v>19</v>
      </c>
      <c r="D437" s="13" t="s">
        <v>430</v>
      </c>
      <c r="E437" s="13" t="s">
        <v>281</v>
      </c>
      <c r="F437" s="15">
        <f>'[1]9.1 ведомства'!G399</f>
        <v>4500000</v>
      </c>
      <c r="G437" s="15">
        <f>'[1]9.1 ведомства'!H399</f>
        <v>0</v>
      </c>
      <c r="H437" s="15">
        <f>'[1]9.1 ведомства'!I399</f>
        <v>5000000</v>
      </c>
      <c r="I437" s="15">
        <f>'[1]9.1 ведомства'!J399</f>
        <v>0</v>
      </c>
    </row>
    <row r="438" spans="1:9" ht="63.75" x14ac:dyDescent="0.25">
      <c r="A438" s="17" t="s">
        <v>432</v>
      </c>
      <c r="B438" s="13" t="s">
        <v>422</v>
      </c>
      <c r="C438" s="13" t="s">
        <v>19</v>
      </c>
      <c r="D438" s="13" t="s">
        <v>433</v>
      </c>
      <c r="E438" s="14"/>
      <c r="F438" s="15">
        <f>F439</f>
        <v>510106900</v>
      </c>
      <c r="G438" s="15">
        <f>G439</f>
        <v>510106900</v>
      </c>
      <c r="H438" s="15">
        <f>H439</f>
        <v>514354700</v>
      </c>
      <c r="I438" s="15">
        <f>I439</f>
        <v>514354700</v>
      </c>
    </row>
    <row r="439" spans="1:9" ht="38.25" x14ac:dyDescent="0.25">
      <c r="A439" s="17" t="s">
        <v>152</v>
      </c>
      <c r="B439" s="13" t="s">
        <v>422</v>
      </c>
      <c r="C439" s="13" t="s">
        <v>19</v>
      </c>
      <c r="D439" s="13" t="s">
        <v>433</v>
      </c>
      <c r="E439" s="14">
        <v>600</v>
      </c>
      <c r="F439" s="15">
        <f>'[1]9.1 ведомства'!G403</f>
        <v>510106900</v>
      </c>
      <c r="G439" s="15">
        <f>'[1]9.1 ведомства'!H403</f>
        <v>510106900</v>
      </c>
      <c r="H439" s="15">
        <f>'[1]9.1 ведомства'!I403</f>
        <v>514354700</v>
      </c>
      <c r="I439" s="15">
        <f>'[1]9.1 ведомства'!J403</f>
        <v>514354700</v>
      </c>
    </row>
    <row r="440" spans="1:9" ht="38.25" x14ac:dyDescent="0.25">
      <c r="A440" s="22" t="s">
        <v>168</v>
      </c>
      <c r="B440" s="13" t="s">
        <v>422</v>
      </c>
      <c r="C440" s="13" t="s">
        <v>19</v>
      </c>
      <c r="D440" s="13" t="s">
        <v>435</v>
      </c>
      <c r="E440" s="14"/>
      <c r="F440" s="15">
        <f>F441</f>
        <v>13701700</v>
      </c>
      <c r="G440" s="15">
        <f t="shared" ref="G440:I440" si="93">G441</f>
        <v>0</v>
      </c>
      <c r="H440" s="15">
        <f t="shared" si="93"/>
        <v>13701700</v>
      </c>
      <c r="I440" s="15">
        <f t="shared" si="93"/>
        <v>0</v>
      </c>
    </row>
    <row r="441" spans="1:9" ht="38.25" x14ac:dyDescent="0.25">
      <c r="A441" s="17" t="s">
        <v>152</v>
      </c>
      <c r="B441" s="13" t="s">
        <v>422</v>
      </c>
      <c r="C441" s="13" t="s">
        <v>19</v>
      </c>
      <c r="D441" s="13" t="s">
        <v>435</v>
      </c>
      <c r="E441" s="14">
        <v>600</v>
      </c>
      <c r="F441" s="15">
        <f>'[1]9.1 ведомства'!G407</f>
        <v>13701700</v>
      </c>
      <c r="G441" s="15">
        <f>'[1]9.1 ведомства'!H407</f>
        <v>0</v>
      </c>
      <c r="H441" s="15">
        <f>'[1]9.1 ведомства'!I407</f>
        <v>13701700</v>
      </c>
      <c r="I441" s="15">
        <f>'[1]9.1 ведомства'!J407</f>
        <v>0</v>
      </c>
    </row>
    <row r="442" spans="1:9" ht="38.25" x14ac:dyDescent="0.25">
      <c r="A442" s="22" t="s">
        <v>170</v>
      </c>
      <c r="B442" s="13" t="s">
        <v>422</v>
      </c>
      <c r="C442" s="13" t="s">
        <v>19</v>
      </c>
      <c r="D442" s="13" t="s">
        <v>436</v>
      </c>
      <c r="E442" s="14"/>
      <c r="F442" s="15">
        <f>F443</f>
        <v>57381503.32</v>
      </c>
      <c r="G442" s="15">
        <f t="shared" ref="G442:I442" si="94">G443</f>
        <v>0</v>
      </c>
      <c r="H442" s="15">
        <f t="shared" si="94"/>
        <v>57381503.32</v>
      </c>
      <c r="I442" s="15">
        <f t="shared" si="94"/>
        <v>0</v>
      </c>
    </row>
    <row r="443" spans="1:9" ht="38.25" x14ac:dyDescent="0.25">
      <c r="A443" s="17" t="s">
        <v>152</v>
      </c>
      <c r="B443" s="13" t="s">
        <v>422</v>
      </c>
      <c r="C443" s="13" t="s">
        <v>19</v>
      </c>
      <c r="D443" s="13" t="s">
        <v>436</v>
      </c>
      <c r="E443" s="14">
        <v>600</v>
      </c>
      <c r="F443" s="15">
        <f>'[1]9.1 ведомства'!G409</f>
        <v>57381503.32</v>
      </c>
      <c r="G443" s="15">
        <f>'[1]9.1 ведомства'!H409</f>
        <v>0</v>
      </c>
      <c r="H443" s="15">
        <f>'[1]9.1 ведомства'!I409</f>
        <v>57381503.32</v>
      </c>
      <c r="I443" s="15">
        <f>'[1]9.1 ведомства'!J409</f>
        <v>0</v>
      </c>
    </row>
    <row r="444" spans="1:9" ht="38.25" x14ac:dyDescent="0.25">
      <c r="A444" s="22" t="s">
        <v>172</v>
      </c>
      <c r="B444" s="13" t="s">
        <v>422</v>
      </c>
      <c r="C444" s="13" t="s">
        <v>19</v>
      </c>
      <c r="D444" s="13" t="s">
        <v>437</v>
      </c>
      <c r="E444" s="14"/>
      <c r="F444" s="15">
        <f>F445</f>
        <v>32531483.399999999</v>
      </c>
      <c r="G444" s="15">
        <f t="shared" ref="G444:I444" si="95">G445</f>
        <v>0</v>
      </c>
      <c r="H444" s="15">
        <f t="shared" si="95"/>
        <v>32531483.399999999</v>
      </c>
      <c r="I444" s="15">
        <f t="shared" si="95"/>
        <v>0</v>
      </c>
    </row>
    <row r="445" spans="1:9" ht="38.25" x14ac:dyDescent="0.25">
      <c r="A445" s="17" t="s">
        <v>152</v>
      </c>
      <c r="B445" s="13" t="s">
        <v>422</v>
      </c>
      <c r="C445" s="13" t="s">
        <v>19</v>
      </c>
      <c r="D445" s="13" t="s">
        <v>437</v>
      </c>
      <c r="E445" s="14">
        <v>600</v>
      </c>
      <c r="F445" s="15">
        <f>'[1]9.1 ведомства'!G411</f>
        <v>32531483.399999999</v>
      </c>
      <c r="G445" s="15">
        <f>'[1]9.1 ведомства'!H411</f>
        <v>0</v>
      </c>
      <c r="H445" s="15">
        <f>'[1]9.1 ведомства'!I411</f>
        <v>32531483.399999999</v>
      </c>
      <c r="I445" s="15">
        <f>'[1]9.1 ведомства'!J411</f>
        <v>0</v>
      </c>
    </row>
    <row r="446" spans="1:9" ht="25.5" x14ac:dyDescent="0.25">
      <c r="A446" s="17" t="s">
        <v>455</v>
      </c>
      <c r="B446" s="13" t="s">
        <v>422</v>
      </c>
      <c r="C446" s="13" t="s">
        <v>19</v>
      </c>
      <c r="D446" s="13" t="s">
        <v>456</v>
      </c>
      <c r="E446" s="14"/>
      <c r="F446" s="15">
        <f>F447</f>
        <v>850000</v>
      </c>
      <c r="G446" s="15">
        <f>G447</f>
        <v>0</v>
      </c>
      <c r="H446" s="15">
        <f>H447</f>
        <v>850000</v>
      </c>
      <c r="I446" s="15">
        <f>I447</f>
        <v>0</v>
      </c>
    </row>
    <row r="447" spans="1:9" ht="38.25" x14ac:dyDescent="0.25">
      <c r="A447" s="17" t="s">
        <v>152</v>
      </c>
      <c r="B447" s="13" t="s">
        <v>422</v>
      </c>
      <c r="C447" s="13" t="s">
        <v>19</v>
      </c>
      <c r="D447" s="13" t="s">
        <v>456</v>
      </c>
      <c r="E447" s="14">
        <v>600</v>
      </c>
      <c r="F447" s="15">
        <f>'[1]9.1 ведомства'!G413</f>
        <v>850000</v>
      </c>
      <c r="G447" s="15">
        <f>'[1]9.1 ведомства'!H413</f>
        <v>0</v>
      </c>
      <c r="H447" s="15">
        <f>'[1]9.1 ведомства'!I413</f>
        <v>850000</v>
      </c>
      <c r="I447" s="15">
        <f>'[1]9.1 ведомства'!J413</f>
        <v>0</v>
      </c>
    </row>
    <row r="448" spans="1:9" ht="51" x14ac:dyDescent="0.25">
      <c r="A448" s="17" t="s">
        <v>439</v>
      </c>
      <c r="B448" s="13" t="s">
        <v>422</v>
      </c>
      <c r="C448" s="13" t="s">
        <v>19</v>
      </c>
      <c r="D448" s="13" t="s">
        <v>440</v>
      </c>
      <c r="E448" s="14"/>
      <c r="F448" s="15">
        <f>+F449</f>
        <v>100000</v>
      </c>
      <c r="G448" s="15">
        <f t="shared" ref="G448:I448" si="96">+G449</f>
        <v>0</v>
      </c>
      <c r="H448" s="15">
        <f t="shared" si="96"/>
        <v>100000</v>
      </c>
      <c r="I448" s="15">
        <f t="shared" si="96"/>
        <v>0</v>
      </c>
    </row>
    <row r="449" spans="1:9" ht="38.25" x14ac:dyDescent="0.25">
      <c r="A449" s="17" t="s">
        <v>441</v>
      </c>
      <c r="B449" s="13" t="s">
        <v>422</v>
      </c>
      <c r="C449" s="13" t="s">
        <v>19</v>
      </c>
      <c r="D449" s="13" t="s">
        <v>442</v>
      </c>
      <c r="E449" s="14"/>
      <c r="F449" s="15">
        <f>F450</f>
        <v>100000</v>
      </c>
      <c r="G449" s="15">
        <f>G450</f>
        <v>0</v>
      </c>
      <c r="H449" s="15">
        <f>H450</f>
        <v>100000</v>
      </c>
      <c r="I449" s="15">
        <f>I450</f>
        <v>0</v>
      </c>
    </row>
    <row r="450" spans="1:9" ht="38.25" x14ac:dyDescent="0.25">
      <c r="A450" s="17" t="s">
        <v>152</v>
      </c>
      <c r="B450" s="13" t="s">
        <v>422</v>
      </c>
      <c r="C450" s="13" t="s">
        <v>19</v>
      </c>
      <c r="D450" s="13" t="s">
        <v>442</v>
      </c>
      <c r="E450" s="14">
        <v>600</v>
      </c>
      <c r="F450" s="15">
        <f>'[1]9.1 ведомства'!G418</f>
        <v>100000</v>
      </c>
      <c r="G450" s="15">
        <f>'[1]9.1 ведомства'!H418</f>
        <v>0</v>
      </c>
      <c r="H450" s="15">
        <f>'[1]9.1 ведомства'!I418</f>
        <v>100000</v>
      </c>
      <c r="I450" s="15">
        <f>'[1]9.1 ведомства'!J418</f>
        <v>0</v>
      </c>
    </row>
    <row r="451" spans="1:9" ht="38.25" x14ac:dyDescent="0.25">
      <c r="A451" s="17" t="s">
        <v>443</v>
      </c>
      <c r="B451" s="13" t="s">
        <v>422</v>
      </c>
      <c r="C451" s="13" t="s">
        <v>19</v>
      </c>
      <c r="D451" s="13" t="s">
        <v>444</v>
      </c>
      <c r="E451" s="14"/>
      <c r="F451" s="15">
        <f>F452+F454</f>
        <v>132581686.27</v>
      </c>
      <c r="G451" s="15">
        <f t="shared" ref="G451:I451" si="97">G452+G454</f>
        <v>21817800</v>
      </c>
      <c r="H451" s="15">
        <f t="shared" si="97"/>
        <v>0</v>
      </c>
      <c r="I451" s="15">
        <f t="shared" si="97"/>
        <v>0</v>
      </c>
    </row>
    <row r="452" spans="1:9" ht="38.25" x14ac:dyDescent="0.25">
      <c r="A452" s="17" t="s">
        <v>445</v>
      </c>
      <c r="B452" s="13" t="s">
        <v>422</v>
      </c>
      <c r="C452" s="13" t="s">
        <v>19</v>
      </c>
      <c r="D452" s="13" t="s">
        <v>446</v>
      </c>
      <c r="E452" s="14"/>
      <c r="F452" s="15">
        <f>F453</f>
        <v>21817800</v>
      </c>
      <c r="G452" s="15">
        <f>G453</f>
        <v>21817800</v>
      </c>
      <c r="H452" s="15">
        <f>H453</f>
        <v>0</v>
      </c>
      <c r="I452" s="15">
        <f>I453</f>
        <v>0</v>
      </c>
    </row>
    <row r="453" spans="1:9" ht="38.25" x14ac:dyDescent="0.25">
      <c r="A453" s="17" t="s">
        <v>283</v>
      </c>
      <c r="B453" s="13" t="s">
        <v>422</v>
      </c>
      <c r="C453" s="13" t="s">
        <v>19</v>
      </c>
      <c r="D453" s="13" t="s">
        <v>446</v>
      </c>
      <c r="E453" s="14">
        <v>400</v>
      </c>
      <c r="F453" s="15">
        <f>'[1]9.1 ведомства'!G1015</f>
        <v>21817800</v>
      </c>
      <c r="G453" s="15">
        <f>'[1]9.1 ведомства'!H1015</f>
        <v>21817800</v>
      </c>
      <c r="H453" s="15">
        <f>'[1]9.1 ведомства'!I1015</f>
        <v>0</v>
      </c>
      <c r="I453" s="15">
        <f>'[1]9.1 ведомства'!J1015</f>
        <v>0</v>
      </c>
    </row>
    <row r="454" spans="1:9" ht="63.75" x14ac:dyDescent="0.25">
      <c r="A454" s="18" t="s">
        <v>447</v>
      </c>
      <c r="B454" s="13" t="s">
        <v>422</v>
      </c>
      <c r="C454" s="13" t="s">
        <v>19</v>
      </c>
      <c r="D454" s="13" t="s">
        <v>448</v>
      </c>
      <c r="E454" s="14"/>
      <c r="F454" s="15">
        <f>F455</f>
        <v>110763886.27</v>
      </c>
      <c r="G454" s="15">
        <f>G455</f>
        <v>0</v>
      </c>
      <c r="H454" s="15">
        <f>H455</f>
        <v>0</v>
      </c>
      <c r="I454" s="15">
        <f>I455</f>
        <v>0</v>
      </c>
    </row>
    <row r="455" spans="1:9" ht="38.25" x14ac:dyDescent="0.25">
      <c r="A455" s="17" t="s">
        <v>283</v>
      </c>
      <c r="B455" s="13" t="s">
        <v>422</v>
      </c>
      <c r="C455" s="13" t="s">
        <v>19</v>
      </c>
      <c r="D455" s="13" t="s">
        <v>448</v>
      </c>
      <c r="E455" s="14">
        <v>400</v>
      </c>
      <c r="F455" s="15">
        <f>'[1]9.1 ведомства'!G1021</f>
        <v>110763886.27</v>
      </c>
      <c r="G455" s="15">
        <f>'[1]9.1 ведомства'!H1021</f>
        <v>0</v>
      </c>
      <c r="H455" s="15">
        <f>'[1]9.1 ведомства'!I1021</f>
        <v>0</v>
      </c>
      <c r="I455" s="15">
        <f>'[1]9.1 ведомства'!J1021</f>
        <v>0</v>
      </c>
    </row>
    <row r="456" spans="1:9" x14ac:dyDescent="0.25">
      <c r="A456" s="17" t="s">
        <v>457</v>
      </c>
      <c r="B456" s="13" t="s">
        <v>422</v>
      </c>
      <c r="C456" s="13" t="s">
        <v>19</v>
      </c>
      <c r="D456" s="13" t="s">
        <v>458</v>
      </c>
      <c r="E456" s="14"/>
      <c r="F456" s="15">
        <f>F457</f>
        <v>645044100</v>
      </c>
      <c r="G456" s="15">
        <f t="shared" ref="G456:I456" si="98">G457</f>
        <v>569448000</v>
      </c>
      <c r="H456" s="15">
        <f t="shared" si="98"/>
        <v>0</v>
      </c>
      <c r="I456" s="15">
        <f t="shared" si="98"/>
        <v>0</v>
      </c>
    </row>
    <row r="457" spans="1:9" ht="51" x14ac:dyDescent="0.25">
      <c r="A457" s="31" t="s">
        <v>459</v>
      </c>
      <c r="B457" s="13" t="s">
        <v>422</v>
      </c>
      <c r="C457" s="13" t="s">
        <v>19</v>
      </c>
      <c r="D457" s="13" t="s">
        <v>460</v>
      </c>
      <c r="E457" s="14"/>
      <c r="F457" s="15">
        <f>F458</f>
        <v>645044100</v>
      </c>
      <c r="G457" s="15">
        <f>G458</f>
        <v>569448000</v>
      </c>
      <c r="H457" s="15">
        <f>H458</f>
        <v>0</v>
      </c>
      <c r="I457" s="15">
        <f>I458</f>
        <v>0</v>
      </c>
    </row>
    <row r="458" spans="1:9" ht="38.25" x14ac:dyDescent="0.25">
      <c r="A458" s="17" t="s">
        <v>283</v>
      </c>
      <c r="B458" s="13" t="s">
        <v>422</v>
      </c>
      <c r="C458" s="13" t="s">
        <v>19</v>
      </c>
      <c r="D458" s="13" t="s">
        <v>460</v>
      </c>
      <c r="E458" s="14">
        <v>400</v>
      </c>
      <c r="F458" s="15">
        <f>'[1]9.1 ведомства'!G1026</f>
        <v>645044100</v>
      </c>
      <c r="G458" s="15">
        <f>'[1]9.1 ведомства'!H1026</f>
        <v>569448000</v>
      </c>
      <c r="H458" s="15">
        <f>'[1]9.1 ведомства'!I1026</f>
        <v>0</v>
      </c>
      <c r="I458" s="15">
        <f>'[1]9.1 ведомства'!J1026</f>
        <v>0</v>
      </c>
    </row>
    <row r="459" spans="1:9" x14ac:dyDescent="0.25">
      <c r="A459" s="17" t="s">
        <v>461</v>
      </c>
      <c r="B459" s="13" t="s">
        <v>422</v>
      </c>
      <c r="C459" s="13" t="s">
        <v>19</v>
      </c>
      <c r="D459" s="13" t="s">
        <v>462</v>
      </c>
      <c r="E459" s="14"/>
      <c r="F459" s="15">
        <f>F460</f>
        <v>33375400</v>
      </c>
      <c r="G459" s="15">
        <f>G460</f>
        <v>29405400</v>
      </c>
      <c r="H459" s="15">
        <f>H460</f>
        <v>33375400</v>
      </c>
      <c r="I459" s="15">
        <f>I460</f>
        <v>29405400</v>
      </c>
    </row>
    <row r="460" spans="1:9" ht="51" x14ac:dyDescent="0.25">
      <c r="A460" s="17" t="s">
        <v>463</v>
      </c>
      <c r="B460" s="13" t="s">
        <v>422</v>
      </c>
      <c r="C460" s="13" t="s">
        <v>19</v>
      </c>
      <c r="D460" s="13" t="s">
        <v>464</v>
      </c>
      <c r="E460" s="14"/>
      <c r="F460" s="15">
        <f>F461+F463+F465</f>
        <v>33375400</v>
      </c>
      <c r="G460" s="15">
        <f>G461+G463+G465</f>
        <v>29405400</v>
      </c>
      <c r="H460" s="15">
        <f>H461+H463+H465</f>
        <v>33375400</v>
      </c>
      <c r="I460" s="15">
        <f>I461+I463+I465</f>
        <v>29405400</v>
      </c>
    </row>
    <row r="461" spans="1:9" ht="89.25" x14ac:dyDescent="0.25">
      <c r="A461" s="17" t="s">
        <v>465</v>
      </c>
      <c r="B461" s="13" t="s">
        <v>422</v>
      </c>
      <c r="C461" s="13" t="s">
        <v>19</v>
      </c>
      <c r="D461" s="13" t="s">
        <v>466</v>
      </c>
      <c r="E461" s="14"/>
      <c r="F461" s="15">
        <f>F462</f>
        <v>2069200</v>
      </c>
      <c r="G461" s="15">
        <f>G462</f>
        <v>2069200</v>
      </c>
      <c r="H461" s="15">
        <f>H462</f>
        <v>2069200</v>
      </c>
      <c r="I461" s="15">
        <f>I462</f>
        <v>2069200</v>
      </c>
    </row>
    <row r="462" spans="1:9" ht="38.25" x14ac:dyDescent="0.25">
      <c r="A462" s="17" t="s">
        <v>152</v>
      </c>
      <c r="B462" s="13" t="s">
        <v>422</v>
      </c>
      <c r="C462" s="13" t="s">
        <v>19</v>
      </c>
      <c r="D462" s="13" t="s">
        <v>466</v>
      </c>
      <c r="E462" s="14">
        <v>600</v>
      </c>
      <c r="F462" s="15">
        <f>'[1]9.1 ведомства'!G422</f>
        <v>2069200</v>
      </c>
      <c r="G462" s="15">
        <f>'[1]9.1 ведомства'!H422</f>
        <v>2069200</v>
      </c>
      <c r="H462" s="15">
        <f>'[1]9.1 ведомства'!I422</f>
        <v>2069200</v>
      </c>
      <c r="I462" s="15">
        <f>'[1]9.1 ведомства'!J422</f>
        <v>2069200</v>
      </c>
    </row>
    <row r="463" spans="1:9" ht="25.5" x14ac:dyDescent="0.25">
      <c r="A463" s="17" t="s">
        <v>467</v>
      </c>
      <c r="B463" s="13" t="s">
        <v>422</v>
      </c>
      <c r="C463" s="13" t="s">
        <v>19</v>
      </c>
      <c r="D463" s="13" t="s">
        <v>468</v>
      </c>
      <c r="E463" s="14"/>
      <c r="F463" s="15">
        <f>F464</f>
        <v>27336200</v>
      </c>
      <c r="G463" s="15">
        <f>G464</f>
        <v>27336200</v>
      </c>
      <c r="H463" s="15">
        <f>H464</f>
        <v>27336200</v>
      </c>
      <c r="I463" s="15">
        <f>I464</f>
        <v>27336200</v>
      </c>
    </row>
    <row r="464" spans="1:9" ht="38.25" x14ac:dyDescent="0.25">
      <c r="A464" s="17" t="s">
        <v>152</v>
      </c>
      <c r="B464" s="13" t="s">
        <v>422</v>
      </c>
      <c r="C464" s="13" t="s">
        <v>19</v>
      </c>
      <c r="D464" s="13" t="s">
        <v>468</v>
      </c>
      <c r="E464" s="14">
        <v>600</v>
      </c>
      <c r="F464" s="15">
        <f>'[1]9.1 ведомства'!G424</f>
        <v>27336200</v>
      </c>
      <c r="G464" s="15">
        <f>'[1]9.1 ведомства'!H424</f>
        <v>27336200</v>
      </c>
      <c r="H464" s="15">
        <f>'[1]9.1 ведомства'!I424</f>
        <v>27336200</v>
      </c>
      <c r="I464" s="15">
        <f>'[1]9.1 ведомства'!J424</f>
        <v>27336200</v>
      </c>
    </row>
    <row r="465" spans="1:9" ht="89.25" x14ac:dyDescent="0.25">
      <c r="A465" s="17" t="s">
        <v>469</v>
      </c>
      <c r="B465" s="13" t="s">
        <v>422</v>
      </c>
      <c r="C465" s="13" t="s">
        <v>19</v>
      </c>
      <c r="D465" s="13" t="s">
        <v>470</v>
      </c>
      <c r="E465" s="14"/>
      <c r="F465" s="15">
        <f>F466</f>
        <v>3970000</v>
      </c>
      <c r="G465" s="15">
        <f>G466</f>
        <v>0</v>
      </c>
      <c r="H465" s="15">
        <f>H466</f>
        <v>3970000</v>
      </c>
      <c r="I465" s="15">
        <f>I466</f>
        <v>0</v>
      </c>
    </row>
    <row r="466" spans="1:9" ht="38.25" x14ac:dyDescent="0.25">
      <c r="A466" s="17" t="s">
        <v>152</v>
      </c>
      <c r="B466" s="13" t="s">
        <v>422</v>
      </c>
      <c r="C466" s="13" t="s">
        <v>19</v>
      </c>
      <c r="D466" s="13" t="s">
        <v>470</v>
      </c>
      <c r="E466" s="14">
        <v>600</v>
      </c>
      <c r="F466" s="15">
        <f>'[1]9.1 ведомства'!G426</f>
        <v>3970000</v>
      </c>
      <c r="G466" s="15">
        <f>'[1]9.1 ведомства'!H426</f>
        <v>0</v>
      </c>
      <c r="H466" s="15">
        <f>'[1]9.1 ведомства'!I426</f>
        <v>3970000</v>
      </c>
      <c r="I466" s="15">
        <f>'[1]9.1 ведомства'!J426</f>
        <v>0</v>
      </c>
    </row>
    <row r="467" spans="1:9" x14ac:dyDescent="0.25">
      <c r="A467" s="17" t="s">
        <v>471</v>
      </c>
      <c r="B467" s="13" t="s">
        <v>422</v>
      </c>
      <c r="C467" s="13" t="s">
        <v>34</v>
      </c>
      <c r="D467" s="13"/>
      <c r="E467" s="14"/>
      <c r="F467" s="15">
        <f>F468+F488</f>
        <v>240250594.08999997</v>
      </c>
      <c r="G467" s="15">
        <f>G468+G488</f>
        <v>5720979.8399999999</v>
      </c>
      <c r="H467" s="15">
        <f>H468+H488</f>
        <v>240550594.08999997</v>
      </c>
      <c r="I467" s="15">
        <f>I468+I488</f>
        <v>5720979.8399999999</v>
      </c>
    </row>
    <row r="468" spans="1:9" ht="25.5" x14ac:dyDescent="0.25">
      <c r="A468" s="17" t="s">
        <v>424</v>
      </c>
      <c r="B468" s="13" t="s">
        <v>422</v>
      </c>
      <c r="C468" s="13" t="s">
        <v>34</v>
      </c>
      <c r="D468" s="13" t="s">
        <v>425</v>
      </c>
      <c r="E468" s="14"/>
      <c r="F468" s="15">
        <f>F469</f>
        <v>137058878.19</v>
      </c>
      <c r="G468" s="15">
        <f>G469</f>
        <v>2938975.31</v>
      </c>
      <c r="H468" s="15">
        <f>H469</f>
        <v>137158878.19</v>
      </c>
      <c r="I468" s="15">
        <f>I469</f>
        <v>2938975.31</v>
      </c>
    </row>
    <row r="469" spans="1:9" ht="38.25" x14ac:dyDescent="0.25">
      <c r="A469" s="17" t="s">
        <v>454</v>
      </c>
      <c r="B469" s="13" t="s">
        <v>422</v>
      </c>
      <c r="C469" s="13" t="s">
        <v>34</v>
      </c>
      <c r="D469" s="13" t="s">
        <v>427</v>
      </c>
      <c r="E469" s="14"/>
      <c r="F469" s="15">
        <f>F470+F485</f>
        <v>137058878.19</v>
      </c>
      <c r="G469" s="15">
        <f>G470+G485</f>
        <v>2938975.31</v>
      </c>
      <c r="H469" s="15">
        <f>H470+H485</f>
        <v>137158878.19</v>
      </c>
      <c r="I469" s="15">
        <f>I470+I485</f>
        <v>2938975.31</v>
      </c>
    </row>
    <row r="470" spans="1:9" ht="38.25" x14ac:dyDescent="0.25">
      <c r="A470" s="17" t="s">
        <v>428</v>
      </c>
      <c r="B470" s="13" t="s">
        <v>422</v>
      </c>
      <c r="C470" s="13" t="s">
        <v>34</v>
      </c>
      <c r="D470" s="13" t="s">
        <v>429</v>
      </c>
      <c r="E470" s="14"/>
      <c r="F470" s="15">
        <f>F471+F473+F475+F477+F479+F481+F483</f>
        <v>136758878.19</v>
      </c>
      <c r="G470" s="15">
        <f t="shared" ref="G470:I470" si="99">G471+G473+G475+G477+G479+G481+G483</f>
        <v>2938975.31</v>
      </c>
      <c r="H470" s="15">
        <f t="shared" si="99"/>
        <v>136858878.19</v>
      </c>
      <c r="I470" s="15">
        <f t="shared" si="99"/>
        <v>2938975.31</v>
      </c>
    </row>
    <row r="471" spans="1:9" ht="63.75" x14ac:dyDescent="0.25">
      <c r="A471" s="17" t="s">
        <v>31</v>
      </c>
      <c r="B471" s="13" t="s">
        <v>422</v>
      </c>
      <c r="C471" s="13" t="s">
        <v>34</v>
      </c>
      <c r="D471" s="13" t="s">
        <v>430</v>
      </c>
      <c r="E471" s="13"/>
      <c r="F471" s="15">
        <f>F472</f>
        <v>1300000</v>
      </c>
      <c r="G471" s="15">
        <f>G472</f>
        <v>0</v>
      </c>
      <c r="H471" s="15">
        <f>H472</f>
        <v>1400000</v>
      </c>
      <c r="I471" s="15">
        <f>I472</f>
        <v>0</v>
      </c>
    </row>
    <row r="472" spans="1:9" ht="38.25" x14ac:dyDescent="0.25">
      <c r="A472" s="17" t="s">
        <v>152</v>
      </c>
      <c r="B472" s="13" t="s">
        <v>422</v>
      </c>
      <c r="C472" s="13" t="s">
        <v>34</v>
      </c>
      <c r="D472" s="13" t="s">
        <v>430</v>
      </c>
      <c r="E472" s="13" t="s">
        <v>281</v>
      </c>
      <c r="F472" s="15">
        <f>'[1]9.1 ведомства'!G432</f>
        <v>1300000</v>
      </c>
      <c r="G472" s="15">
        <f>'[1]9.1 ведомства'!H432</f>
        <v>0</v>
      </c>
      <c r="H472" s="15">
        <f>'[1]9.1 ведомства'!I432</f>
        <v>1400000</v>
      </c>
      <c r="I472" s="15">
        <f>'[1]9.1 ведомства'!J432</f>
        <v>0</v>
      </c>
    </row>
    <row r="473" spans="1:9" ht="63.75" x14ac:dyDescent="0.25">
      <c r="A473" s="17" t="s">
        <v>163</v>
      </c>
      <c r="B473" s="13" t="s">
        <v>422</v>
      </c>
      <c r="C473" s="13" t="s">
        <v>34</v>
      </c>
      <c r="D473" s="13" t="s">
        <v>431</v>
      </c>
      <c r="E473" s="14"/>
      <c r="F473" s="15">
        <f>F474</f>
        <v>2938975.31</v>
      </c>
      <c r="G473" s="15">
        <f t="shared" ref="G473:I473" si="100">G474</f>
        <v>2938975.31</v>
      </c>
      <c r="H473" s="15">
        <f t="shared" si="100"/>
        <v>2938975.31</v>
      </c>
      <c r="I473" s="15">
        <f t="shared" si="100"/>
        <v>2938975.31</v>
      </c>
    </row>
    <row r="474" spans="1:9" ht="38.25" x14ac:dyDescent="0.25">
      <c r="A474" s="17" t="s">
        <v>152</v>
      </c>
      <c r="B474" s="13" t="s">
        <v>422</v>
      </c>
      <c r="C474" s="13" t="s">
        <v>34</v>
      </c>
      <c r="D474" s="13" t="s">
        <v>431</v>
      </c>
      <c r="E474" s="14">
        <v>600</v>
      </c>
      <c r="F474" s="15">
        <f>'[1]9.1 ведомства'!G434</f>
        <v>2938975.31</v>
      </c>
      <c r="G474" s="15">
        <f>'[1]9.1 ведомства'!H434</f>
        <v>2938975.31</v>
      </c>
      <c r="H474" s="15">
        <f>'[1]9.1 ведомства'!I434</f>
        <v>2938975.31</v>
      </c>
      <c r="I474" s="15">
        <f>'[1]9.1 ведомства'!J434</f>
        <v>2938975.31</v>
      </c>
    </row>
    <row r="475" spans="1:9" ht="38.25" x14ac:dyDescent="0.25">
      <c r="A475" s="22" t="s">
        <v>166</v>
      </c>
      <c r="B475" s="13" t="s">
        <v>422</v>
      </c>
      <c r="C475" s="13" t="s">
        <v>34</v>
      </c>
      <c r="D475" s="13" t="s">
        <v>434</v>
      </c>
      <c r="E475" s="14"/>
      <c r="F475" s="32">
        <f>F476</f>
        <v>107287935.53</v>
      </c>
      <c r="G475" s="32">
        <f t="shared" ref="G475:I475" si="101">G476</f>
        <v>0</v>
      </c>
      <c r="H475" s="32">
        <f t="shared" si="101"/>
        <v>107287935.53</v>
      </c>
      <c r="I475" s="32">
        <f t="shared" si="101"/>
        <v>0</v>
      </c>
    </row>
    <row r="476" spans="1:9" ht="38.25" x14ac:dyDescent="0.25">
      <c r="A476" s="17" t="s">
        <v>152</v>
      </c>
      <c r="B476" s="13" t="s">
        <v>422</v>
      </c>
      <c r="C476" s="13" t="s">
        <v>34</v>
      </c>
      <c r="D476" s="13" t="s">
        <v>434</v>
      </c>
      <c r="E476" s="14">
        <v>600</v>
      </c>
      <c r="F476" s="32">
        <f>'[1]9.1 ведомства'!G436</f>
        <v>107287935.53</v>
      </c>
      <c r="G476" s="32">
        <f>'[1]9.1 ведомства'!H436</f>
        <v>0</v>
      </c>
      <c r="H476" s="32">
        <f>'[1]9.1 ведомства'!I436</f>
        <v>107287935.53</v>
      </c>
      <c r="I476" s="32">
        <f>'[1]9.1 ведомства'!J436</f>
        <v>0</v>
      </c>
    </row>
    <row r="477" spans="1:9" ht="38.25" x14ac:dyDescent="0.25">
      <c r="A477" s="22" t="s">
        <v>168</v>
      </c>
      <c r="B477" s="13" t="s">
        <v>422</v>
      </c>
      <c r="C477" s="13" t="s">
        <v>34</v>
      </c>
      <c r="D477" s="13" t="s">
        <v>435</v>
      </c>
      <c r="E477" s="14"/>
      <c r="F477" s="32">
        <f>F478</f>
        <v>7944057</v>
      </c>
      <c r="G477" s="32">
        <f t="shared" ref="G477:I477" si="102">G478</f>
        <v>0</v>
      </c>
      <c r="H477" s="32">
        <f t="shared" si="102"/>
        <v>7944057</v>
      </c>
      <c r="I477" s="32">
        <f t="shared" si="102"/>
        <v>0</v>
      </c>
    </row>
    <row r="478" spans="1:9" ht="38.25" x14ac:dyDescent="0.25">
      <c r="A478" s="17" t="s">
        <v>152</v>
      </c>
      <c r="B478" s="13" t="s">
        <v>422</v>
      </c>
      <c r="C478" s="13" t="s">
        <v>34</v>
      </c>
      <c r="D478" s="13" t="s">
        <v>435</v>
      </c>
      <c r="E478" s="14">
        <v>600</v>
      </c>
      <c r="F478" s="32">
        <f>'[1]9.1 ведомства'!G438</f>
        <v>7944057</v>
      </c>
      <c r="G478" s="32">
        <f>'[1]9.1 ведомства'!H438</f>
        <v>0</v>
      </c>
      <c r="H478" s="32">
        <f>'[1]9.1 ведомства'!I438</f>
        <v>7944057</v>
      </c>
      <c r="I478" s="32">
        <f>'[1]9.1 ведомства'!J438</f>
        <v>0</v>
      </c>
    </row>
    <row r="479" spans="1:9" ht="38.25" x14ac:dyDescent="0.25">
      <c r="A479" s="22" t="s">
        <v>170</v>
      </c>
      <c r="B479" s="13" t="s">
        <v>422</v>
      </c>
      <c r="C479" s="13" t="s">
        <v>34</v>
      </c>
      <c r="D479" s="13" t="s">
        <v>436</v>
      </c>
      <c r="E479" s="14"/>
      <c r="F479" s="32">
        <f>F480</f>
        <v>9251753.5399999991</v>
      </c>
      <c r="G479" s="32">
        <f t="shared" ref="G479:I479" si="103">G480</f>
        <v>0</v>
      </c>
      <c r="H479" s="32">
        <f t="shared" si="103"/>
        <v>9251753.5399999991</v>
      </c>
      <c r="I479" s="32">
        <f t="shared" si="103"/>
        <v>0</v>
      </c>
    </row>
    <row r="480" spans="1:9" ht="38.25" x14ac:dyDescent="0.25">
      <c r="A480" s="17" t="s">
        <v>152</v>
      </c>
      <c r="B480" s="13" t="s">
        <v>422</v>
      </c>
      <c r="C480" s="13" t="s">
        <v>34</v>
      </c>
      <c r="D480" s="13" t="s">
        <v>436</v>
      </c>
      <c r="E480" s="14">
        <v>600</v>
      </c>
      <c r="F480" s="32">
        <f>'[1]9.1 ведомства'!G440</f>
        <v>9251753.5399999991</v>
      </c>
      <c r="G480" s="32">
        <f>'[1]9.1 ведомства'!H440</f>
        <v>0</v>
      </c>
      <c r="H480" s="32">
        <f>'[1]9.1 ведомства'!I440</f>
        <v>9251753.5399999991</v>
      </c>
      <c r="I480" s="32">
        <f>'[1]9.1 ведомства'!J440</f>
        <v>0</v>
      </c>
    </row>
    <row r="481" spans="1:9" ht="38.25" x14ac:dyDescent="0.25">
      <c r="A481" s="22" t="s">
        <v>172</v>
      </c>
      <c r="B481" s="13" t="s">
        <v>422</v>
      </c>
      <c r="C481" s="13" t="s">
        <v>34</v>
      </c>
      <c r="D481" s="13" t="s">
        <v>437</v>
      </c>
      <c r="E481" s="14"/>
      <c r="F481" s="32">
        <f>F482</f>
        <v>6361356.1299999999</v>
      </c>
      <c r="G481" s="32">
        <f t="shared" ref="G481:I481" si="104">G482</f>
        <v>0</v>
      </c>
      <c r="H481" s="32">
        <f t="shared" si="104"/>
        <v>6361356.1299999999</v>
      </c>
      <c r="I481" s="32">
        <f t="shared" si="104"/>
        <v>0</v>
      </c>
    </row>
    <row r="482" spans="1:9" ht="38.25" x14ac:dyDescent="0.25">
      <c r="A482" s="17" t="s">
        <v>152</v>
      </c>
      <c r="B482" s="13" t="s">
        <v>422</v>
      </c>
      <c r="C482" s="13" t="s">
        <v>34</v>
      </c>
      <c r="D482" s="13" t="s">
        <v>437</v>
      </c>
      <c r="E482" s="14">
        <v>600</v>
      </c>
      <c r="F482" s="32">
        <f>'[1]9.1 ведомства'!G442</f>
        <v>6361356.1299999999</v>
      </c>
      <c r="G482" s="32">
        <f>'[1]9.1 ведомства'!H442</f>
        <v>0</v>
      </c>
      <c r="H482" s="32">
        <f>'[1]9.1 ведомства'!I442</f>
        <v>6361356.1299999999</v>
      </c>
      <c r="I482" s="32">
        <f>'[1]9.1 ведомства'!J442</f>
        <v>0</v>
      </c>
    </row>
    <row r="483" spans="1:9" ht="51" x14ac:dyDescent="0.25">
      <c r="A483" s="17" t="s">
        <v>174</v>
      </c>
      <c r="B483" s="13" t="s">
        <v>422</v>
      </c>
      <c r="C483" s="13" t="s">
        <v>34</v>
      </c>
      <c r="D483" s="13" t="s">
        <v>438</v>
      </c>
      <c r="E483" s="14"/>
      <c r="F483" s="15">
        <f>F484</f>
        <v>1674800.68</v>
      </c>
      <c r="G483" s="15">
        <f t="shared" ref="G483:I483" si="105">G484</f>
        <v>0</v>
      </c>
      <c r="H483" s="15">
        <f t="shared" si="105"/>
        <v>1674800.68</v>
      </c>
      <c r="I483" s="15">
        <f t="shared" si="105"/>
        <v>0</v>
      </c>
    </row>
    <row r="484" spans="1:9" ht="38.25" x14ac:dyDescent="0.25">
      <c r="A484" s="17" t="s">
        <v>152</v>
      </c>
      <c r="B484" s="13" t="s">
        <v>422</v>
      </c>
      <c r="C484" s="13" t="s">
        <v>34</v>
      </c>
      <c r="D484" s="13" t="s">
        <v>438</v>
      </c>
      <c r="E484" s="14">
        <v>600</v>
      </c>
      <c r="F484" s="15">
        <f>'[1]9.1 ведомства'!G444</f>
        <v>1674800.68</v>
      </c>
      <c r="G484" s="15">
        <f>'[1]9.1 ведомства'!H444</f>
        <v>0</v>
      </c>
      <c r="H484" s="15">
        <f>'[1]9.1 ведомства'!I444</f>
        <v>1674800.68</v>
      </c>
      <c r="I484" s="15">
        <f>'[1]9.1 ведомства'!J444</f>
        <v>0</v>
      </c>
    </row>
    <row r="485" spans="1:9" ht="51" x14ac:dyDescent="0.25">
      <c r="A485" s="17" t="s">
        <v>439</v>
      </c>
      <c r="B485" s="13" t="s">
        <v>422</v>
      </c>
      <c r="C485" s="13" t="s">
        <v>34</v>
      </c>
      <c r="D485" s="13" t="s">
        <v>440</v>
      </c>
      <c r="E485" s="14"/>
      <c r="F485" s="15">
        <f>F486</f>
        <v>300000</v>
      </c>
      <c r="G485" s="15">
        <f t="shared" ref="G485:I486" si="106">G486</f>
        <v>0</v>
      </c>
      <c r="H485" s="15">
        <f t="shared" si="106"/>
        <v>300000</v>
      </c>
      <c r="I485" s="15">
        <f t="shared" si="106"/>
        <v>0</v>
      </c>
    </row>
    <row r="486" spans="1:9" ht="38.25" x14ac:dyDescent="0.25">
      <c r="A486" s="17" t="s">
        <v>441</v>
      </c>
      <c r="B486" s="13" t="s">
        <v>422</v>
      </c>
      <c r="C486" s="13" t="s">
        <v>34</v>
      </c>
      <c r="D486" s="13" t="s">
        <v>442</v>
      </c>
      <c r="E486" s="14"/>
      <c r="F486" s="15">
        <f>F487</f>
        <v>300000</v>
      </c>
      <c r="G486" s="15">
        <f t="shared" si="106"/>
        <v>0</v>
      </c>
      <c r="H486" s="15">
        <f t="shared" si="106"/>
        <v>300000</v>
      </c>
      <c r="I486" s="15">
        <f t="shared" si="106"/>
        <v>0</v>
      </c>
    </row>
    <row r="487" spans="1:9" ht="38.25" x14ac:dyDescent="0.25">
      <c r="A487" s="17" t="s">
        <v>152</v>
      </c>
      <c r="B487" s="13" t="s">
        <v>422</v>
      </c>
      <c r="C487" s="13" t="s">
        <v>34</v>
      </c>
      <c r="D487" s="13" t="s">
        <v>442</v>
      </c>
      <c r="E487" s="14">
        <v>600</v>
      </c>
      <c r="F487" s="15">
        <f>'[1]9.1 ведомства'!G447</f>
        <v>300000</v>
      </c>
      <c r="G487" s="15">
        <f>'[1]9.1 ведомства'!H447</f>
        <v>0</v>
      </c>
      <c r="H487" s="15">
        <f>'[1]9.1 ведомства'!I447</f>
        <v>300000</v>
      </c>
      <c r="I487" s="15">
        <f>'[1]9.1 ведомства'!J447</f>
        <v>0</v>
      </c>
    </row>
    <row r="488" spans="1:9" ht="25.5" x14ac:dyDescent="0.25">
      <c r="A488" s="17" t="s">
        <v>311</v>
      </c>
      <c r="B488" s="13" t="s">
        <v>422</v>
      </c>
      <c r="C488" s="13" t="s">
        <v>34</v>
      </c>
      <c r="D488" s="13" t="s">
        <v>312</v>
      </c>
      <c r="E488" s="14"/>
      <c r="F488" s="15">
        <f>F489</f>
        <v>103191715.89999999</v>
      </c>
      <c r="G488" s="15">
        <f>G489</f>
        <v>2782004.53</v>
      </c>
      <c r="H488" s="15">
        <f>H489</f>
        <v>103391715.89999999</v>
      </c>
      <c r="I488" s="15">
        <f>I489</f>
        <v>2782004.53</v>
      </c>
    </row>
    <row r="489" spans="1:9" ht="38.25" x14ac:dyDescent="0.25">
      <c r="A489" s="17" t="s">
        <v>472</v>
      </c>
      <c r="B489" s="13" t="s">
        <v>422</v>
      </c>
      <c r="C489" s="13" t="s">
        <v>34</v>
      </c>
      <c r="D489" s="13" t="s">
        <v>473</v>
      </c>
      <c r="E489" s="14"/>
      <c r="F489" s="15">
        <f>F490</f>
        <v>103191715.89999999</v>
      </c>
      <c r="G489" s="15">
        <f t="shared" ref="G489:I489" si="107">G490</f>
        <v>2782004.53</v>
      </c>
      <c r="H489" s="15">
        <f t="shared" si="107"/>
        <v>103391715.89999999</v>
      </c>
      <c r="I489" s="15">
        <f t="shared" si="107"/>
        <v>2782004.53</v>
      </c>
    </row>
    <row r="490" spans="1:9" ht="38.25" x14ac:dyDescent="0.25">
      <c r="A490" s="17" t="s">
        <v>474</v>
      </c>
      <c r="B490" s="13" t="s">
        <v>422</v>
      </c>
      <c r="C490" s="13" t="s">
        <v>34</v>
      </c>
      <c r="D490" s="13" t="s">
        <v>475</v>
      </c>
      <c r="E490" s="14"/>
      <c r="F490" s="15">
        <f>F491+F493+F495+F497+F499+F501+F503</f>
        <v>103191715.89999999</v>
      </c>
      <c r="G490" s="15">
        <f t="shared" ref="G490:I490" si="108">G491+G493+G495+G497+G499+G501+G503</f>
        <v>2782004.53</v>
      </c>
      <c r="H490" s="15">
        <f t="shared" si="108"/>
        <v>103391715.89999999</v>
      </c>
      <c r="I490" s="15">
        <f t="shared" si="108"/>
        <v>2782004.53</v>
      </c>
    </row>
    <row r="491" spans="1:9" ht="63.75" x14ac:dyDescent="0.25">
      <c r="A491" s="17" t="s">
        <v>31</v>
      </c>
      <c r="B491" s="13" t="s">
        <v>422</v>
      </c>
      <c r="C491" s="13" t="s">
        <v>34</v>
      </c>
      <c r="D491" s="13" t="s">
        <v>476</v>
      </c>
      <c r="E491" s="13"/>
      <c r="F491" s="15">
        <f>F492</f>
        <v>1571000</v>
      </c>
      <c r="G491" s="15">
        <f>G492</f>
        <v>0</v>
      </c>
      <c r="H491" s="15">
        <f>H492</f>
        <v>1771000</v>
      </c>
      <c r="I491" s="15">
        <f>I492</f>
        <v>0</v>
      </c>
    </row>
    <row r="492" spans="1:9" ht="38.25" x14ac:dyDescent="0.25">
      <c r="A492" s="17" t="s">
        <v>152</v>
      </c>
      <c r="B492" s="13" t="s">
        <v>422</v>
      </c>
      <c r="C492" s="13" t="s">
        <v>34</v>
      </c>
      <c r="D492" s="13" t="s">
        <v>476</v>
      </c>
      <c r="E492" s="13" t="s">
        <v>281</v>
      </c>
      <c r="F492" s="15">
        <f>'[1]9.1 ведомства'!G612</f>
        <v>1571000</v>
      </c>
      <c r="G492" s="15">
        <f>'[1]9.1 ведомства'!H612</f>
        <v>0</v>
      </c>
      <c r="H492" s="15">
        <f>'[1]9.1 ведомства'!I612</f>
        <v>1771000</v>
      </c>
      <c r="I492" s="15">
        <f>'[1]9.1 ведомства'!J612</f>
        <v>0</v>
      </c>
    </row>
    <row r="493" spans="1:9" ht="63.75" x14ac:dyDescent="0.25">
      <c r="A493" s="17" t="s">
        <v>163</v>
      </c>
      <c r="B493" s="13" t="s">
        <v>422</v>
      </c>
      <c r="C493" s="13" t="s">
        <v>34</v>
      </c>
      <c r="D493" s="13" t="s">
        <v>477</v>
      </c>
      <c r="E493" s="14"/>
      <c r="F493" s="15">
        <f>F494</f>
        <v>2782004.53</v>
      </c>
      <c r="G493" s="15">
        <f>G494</f>
        <v>2782004.53</v>
      </c>
      <c r="H493" s="15">
        <f>H494</f>
        <v>2782004.53</v>
      </c>
      <c r="I493" s="15">
        <f>I494</f>
        <v>2782004.53</v>
      </c>
    </row>
    <row r="494" spans="1:9" ht="38.25" x14ac:dyDescent="0.25">
      <c r="A494" s="17" t="s">
        <v>152</v>
      </c>
      <c r="B494" s="13" t="s">
        <v>422</v>
      </c>
      <c r="C494" s="13" t="s">
        <v>34</v>
      </c>
      <c r="D494" s="13" t="s">
        <v>477</v>
      </c>
      <c r="E494" s="14">
        <v>600</v>
      </c>
      <c r="F494" s="15">
        <f>'[1]9.1 ведомства'!G614</f>
        <v>2782004.53</v>
      </c>
      <c r="G494" s="15">
        <f>'[1]9.1 ведомства'!H614</f>
        <v>2782004.53</v>
      </c>
      <c r="H494" s="15">
        <f>'[1]9.1 ведомства'!I614</f>
        <v>2782004.53</v>
      </c>
      <c r="I494" s="15">
        <f>'[1]9.1 ведомства'!J614</f>
        <v>2782004.53</v>
      </c>
    </row>
    <row r="495" spans="1:9" ht="38.25" x14ac:dyDescent="0.25">
      <c r="A495" s="22" t="s">
        <v>166</v>
      </c>
      <c r="B495" s="13" t="s">
        <v>422</v>
      </c>
      <c r="C495" s="13" t="s">
        <v>34</v>
      </c>
      <c r="D495" s="13" t="s">
        <v>478</v>
      </c>
      <c r="E495" s="14"/>
      <c r="F495" s="15">
        <f>F496</f>
        <v>85390534.349999994</v>
      </c>
      <c r="G495" s="15">
        <f>G496</f>
        <v>0</v>
      </c>
      <c r="H495" s="15">
        <f>H496</f>
        <v>85390534.349999994</v>
      </c>
      <c r="I495" s="15">
        <f>I496</f>
        <v>0</v>
      </c>
    </row>
    <row r="496" spans="1:9" ht="38.25" x14ac:dyDescent="0.25">
      <c r="A496" s="17" t="s">
        <v>152</v>
      </c>
      <c r="B496" s="13" t="s">
        <v>422</v>
      </c>
      <c r="C496" s="13" t="s">
        <v>34</v>
      </c>
      <c r="D496" s="13" t="s">
        <v>478</v>
      </c>
      <c r="E496" s="14">
        <v>600</v>
      </c>
      <c r="F496" s="15">
        <f>'[1]9.1 ведомства'!G616</f>
        <v>85390534.349999994</v>
      </c>
      <c r="G496" s="15">
        <f>'[1]9.1 ведомства'!H616</f>
        <v>0</v>
      </c>
      <c r="H496" s="15">
        <f>'[1]9.1 ведомства'!I616</f>
        <v>85390534.349999994</v>
      </c>
      <c r="I496" s="15">
        <f>'[1]9.1 ведомства'!J616</f>
        <v>0</v>
      </c>
    </row>
    <row r="497" spans="1:9" ht="38.25" x14ac:dyDescent="0.25">
      <c r="A497" s="22" t="s">
        <v>168</v>
      </c>
      <c r="B497" s="13" t="s">
        <v>422</v>
      </c>
      <c r="C497" s="13" t="s">
        <v>34</v>
      </c>
      <c r="D497" s="13" t="s">
        <v>479</v>
      </c>
      <c r="E497" s="14"/>
      <c r="F497" s="15">
        <f>F498</f>
        <v>5954600</v>
      </c>
      <c r="G497" s="15">
        <f t="shared" ref="G497:I497" si="109">G498</f>
        <v>0</v>
      </c>
      <c r="H497" s="15">
        <f t="shared" si="109"/>
        <v>5954600</v>
      </c>
      <c r="I497" s="15">
        <f t="shared" si="109"/>
        <v>0</v>
      </c>
    </row>
    <row r="498" spans="1:9" ht="38.25" x14ac:dyDescent="0.25">
      <c r="A498" s="17" t="s">
        <v>152</v>
      </c>
      <c r="B498" s="13" t="s">
        <v>422</v>
      </c>
      <c r="C498" s="13" t="s">
        <v>34</v>
      </c>
      <c r="D498" s="13" t="s">
        <v>479</v>
      </c>
      <c r="E498" s="14">
        <v>600</v>
      </c>
      <c r="F498" s="15">
        <f>'[1]9.1 ведомства'!G618</f>
        <v>5954600</v>
      </c>
      <c r="G498" s="15">
        <f>'[1]9.1 ведомства'!H618</f>
        <v>0</v>
      </c>
      <c r="H498" s="15">
        <f>'[1]9.1 ведомства'!I618</f>
        <v>5954600</v>
      </c>
      <c r="I498" s="15">
        <f>'[1]9.1 ведомства'!J618</f>
        <v>0</v>
      </c>
    </row>
    <row r="499" spans="1:9" ht="38.25" x14ac:dyDescent="0.25">
      <c r="A499" s="22" t="s">
        <v>170</v>
      </c>
      <c r="B499" s="13" t="s">
        <v>422</v>
      </c>
      <c r="C499" s="13" t="s">
        <v>34</v>
      </c>
      <c r="D499" s="13" t="s">
        <v>480</v>
      </c>
      <c r="E499" s="14"/>
      <c r="F499" s="15">
        <f>F500</f>
        <v>2645900</v>
      </c>
      <c r="G499" s="15">
        <f t="shared" ref="G499:I499" si="110">G500</f>
        <v>0</v>
      </c>
      <c r="H499" s="15">
        <f t="shared" si="110"/>
        <v>2645900</v>
      </c>
      <c r="I499" s="15">
        <f t="shared" si="110"/>
        <v>0</v>
      </c>
    </row>
    <row r="500" spans="1:9" ht="38.25" x14ac:dyDescent="0.25">
      <c r="A500" s="17" t="s">
        <v>152</v>
      </c>
      <c r="B500" s="13" t="s">
        <v>422</v>
      </c>
      <c r="C500" s="13" t="s">
        <v>34</v>
      </c>
      <c r="D500" s="13" t="s">
        <v>480</v>
      </c>
      <c r="E500" s="14">
        <v>600</v>
      </c>
      <c r="F500" s="15">
        <f>'[1]9.1 ведомства'!G620</f>
        <v>2645900</v>
      </c>
      <c r="G500" s="15">
        <f>'[1]9.1 ведомства'!H620</f>
        <v>0</v>
      </c>
      <c r="H500" s="15">
        <f>'[1]9.1 ведомства'!I620</f>
        <v>2645900</v>
      </c>
      <c r="I500" s="15">
        <f>'[1]9.1 ведомства'!J620</f>
        <v>0</v>
      </c>
    </row>
    <row r="501" spans="1:9" ht="38.25" x14ac:dyDescent="0.25">
      <c r="A501" s="22" t="s">
        <v>172</v>
      </c>
      <c r="B501" s="13" t="s">
        <v>422</v>
      </c>
      <c r="C501" s="13" t="s">
        <v>34</v>
      </c>
      <c r="D501" s="13" t="s">
        <v>481</v>
      </c>
      <c r="E501" s="14"/>
      <c r="F501" s="15">
        <f>F502</f>
        <v>3262327.5</v>
      </c>
      <c r="G501" s="15">
        <f t="shared" ref="G501:I501" si="111">G502</f>
        <v>0</v>
      </c>
      <c r="H501" s="15">
        <f t="shared" si="111"/>
        <v>3262327.5</v>
      </c>
      <c r="I501" s="15">
        <f t="shared" si="111"/>
        <v>0</v>
      </c>
    </row>
    <row r="502" spans="1:9" ht="38.25" x14ac:dyDescent="0.25">
      <c r="A502" s="17" t="s">
        <v>152</v>
      </c>
      <c r="B502" s="13" t="s">
        <v>422</v>
      </c>
      <c r="C502" s="13" t="s">
        <v>34</v>
      </c>
      <c r="D502" s="13" t="s">
        <v>481</v>
      </c>
      <c r="E502" s="14">
        <v>600</v>
      </c>
      <c r="F502" s="15">
        <f>'[1]9.1 ведомства'!G622</f>
        <v>3262327.5</v>
      </c>
      <c r="G502" s="15">
        <f>'[1]9.1 ведомства'!H622</f>
        <v>0</v>
      </c>
      <c r="H502" s="15">
        <f>'[1]9.1 ведомства'!I622</f>
        <v>3262327.5</v>
      </c>
      <c r="I502" s="15">
        <f>'[1]9.1 ведомства'!J622</f>
        <v>0</v>
      </c>
    </row>
    <row r="503" spans="1:9" ht="51" x14ac:dyDescent="0.25">
      <c r="A503" s="17" t="s">
        <v>174</v>
      </c>
      <c r="B503" s="13" t="s">
        <v>422</v>
      </c>
      <c r="C503" s="13" t="s">
        <v>34</v>
      </c>
      <c r="D503" s="13" t="s">
        <v>482</v>
      </c>
      <c r="E503" s="14"/>
      <c r="F503" s="15">
        <f>F504</f>
        <v>1585349.52</v>
      </c>
      <c r="G503" s="15">
        <f>G504</f>
        <v>0</v>
      </c>
      <c r="H503" s="15">
        <f>H504</f>
        <v>1585349.52</v>
      </c>
      <c r="I503" s="15">
        <f>I504</f>
        <v>0</v>
      </c>
    </row>
    <row r="504" spans="1:9" ht="38.25" x14ac:dyDescent="0.25">
      <c r="A504" s="17" t="s">
        <v>152</v>
      </c>
      <c r="B504" s="13" t="s">
        <v>422</v>
      </c>
      <c r="C504" s="13" t="s">
        <v>34</v>
      </c>
      <c r="D504" s="13" t="s">
        <v>482</v>
      </c>
      <c r="E504" s="14">
        <v>600</v>
      </c>
      <c r="F504" s="15">
        <f>'[1]9.1 ведомства'!G624</f>
        <v>1585349.52</v>
      </c>
      <c r="G504" s="15">
        <f>'[1]9.1 ведомства'!H624</f>
        <v>0</v>
      </c>
      <c r="H504" s="15">
        <f>'[1]9.1 ведомства'!I624</f>
        <v>1585349.52</v>
      </c>
      <c r="I504" s="15">
        <f>'[1]9.1 ведомства'!J624</f>
        <v>0</v>
      </c>
    </row>
    <row r="505" spans="1:9" x14ac:dyDescent="0.25">
      <c r="A505" s="17" t="s">
        <v>484</v>
      </c>
      <c r="B505" s="13" t="s">
        <v>422</v>
      </c>
      <c r="C505" s="13" t="s">
        <v>422</v>
      </c>
      <c r="D505" s="13"/>
      <c r="E505" s="14"/>
      <c r="F505" s="15">
        <f>F506+F516</f>
        <v>8645156.4299999997</v>
      </c>
      <c r="G505" s="15">
        <f>G506+G516</f>
        <v>2122717</v>
      </c>
      <c r="H505" s="15">
        <f>H506+H516</f>
        <v>8645156.4299999997</v>
      </c>
      <c r="I505" s="15">
        <f>I506+I516</f>
        <v>2122717</v>
      </c>
    </row>
    <row r="506" spans="1:9" ht="25.5" x14ac:dyDescent="0.25">
      <c r="A506" s="12" t="s">
        <v>187</v>
      </c>
      <c r="B506" s="13" t="s">
        <v>422</v>
      </c>
      <c r="C506" s="13" t="s">
        <v>422</v>
      </c>
      <c r="D506" s="13" t="s">
        <v>102</v>
      </c>
      <c r="E506" s="14"/>
      <c r="F506" s="15">
        <f>F507+F512</f>
        <v>800000</v>
      </c>
      <c r="G506" s="15">
        <f>G507+G512</f>
        <v>0</v>
      </c>
      <c r="H506" s="15">
        <f>H507+H512</f>
        <v>800000</v>
      </c>
      <c r="I506" s="15">
        <f>I507+I512</f>
        <v>0</v>
      </c>
    </row>
    <row r="507" spans="1:9" x14ac:dyDescent="0.25">
      <c r="A507" s="17" t="s">
        <v>485</v>
      </c>
      <c r="B507" s="13" t="s">
        <v>422</v>
      </c>
      <c r="C507" s="13" t="s">
        <v>422</v>
      </c>
      <c r="D507" s="13" t="s">
        <v>486</v>
      </c>
      <c r="E507" s="14"/>
      <c r="F507" s="15">
        <f>F508</f>
        <v>500000</v>
      </c>
      <c r="G507" s="15">
        <f t="shared" ref="G507:I508" si="112">G508</f>
        <v>0</v>
      </c>
      <c r="H507" s="15">
        <f t="shared" si="112"/>
        <v>500000</v>
      </c>
      <c r="I507" s="15">
        <f t="shared" si="112"/>
        <v>0</v>
      </c>
    </row>
    <row r="508" spans="1:9" ht="38.25" x14ac:dyDescent="0.25">
      <c r="A508" s="17" t="s">
        <v>487</v>
      </c>
      <c r="B508" s="13" t="s">
        <v>422</v>
      </c>
      <c r="C508" s="13" t="s">
        <v>422</v>
      </c>
      <c r="D508" s="13" t="s">
        <v>488</v>
      </c>
      <c r="E508" s="14"/>
      <c r="F508" s="15">
        <f>F509</f>
        <v>500000</v>
      </c>
      <c r="G508" s="15">
        <f t="shared" si="112"/>
        <v>0</v>
      </c>
      <c r="H508" s="15">
        <f t="shared" si="112"/>
        <v>500000</v>
      </c>
      <c r="I508" s="15">
        <f t="shared" si="112"/>
        <v>0</v>
      </c>
    </row>
    <row r="509" spans="1:9" ht="25.5" x14ac:dyDescent="0.25">
      <c r="A509" s="18" t="s">
        <v>149</v>
      </c>
      <c r="B509" s="13" t="s">
        <v>422</v>
      </c>
      <c r="C509" s="13" t="s">
        <v>422</v>
      </c>
      <c r="D509" s="13" t="s">
        <v>489</v>
      </c>
      <c r="E509" s="14"/>
      <c r="F509" s="15">
        <f>SUM(F510:F511)</f>
        <v>500000</v>
      </c>
      <c r="G509" s="15">
        <f>SUM(G510:G511)</f>
        <v>0</v>
      </c>
      <c r="H509" s="15">
        <f>SUM(H510:H511)</f>
        <v>500000</v>
      </c>
      <c r="I509" s="15">
        <f>SUM(I510:I511)</f>
        <v>0</v>
      </c>
    </row>
    <row r="510" spans="1:9" ht="76.5" x14ac:dyDescent="0.25">
      <c r="A510" s="17" t="s">
        <v>26</v>
      </c>
      <c r="B510" s="13" t="s">
        <v>422</v>
      </c>
      <c r="C510" s="13" t="s">
        <v>422</v>
      </c>
      <c r="D510" s="13" t="s">
        <v>489</v>
      </c>
      <c r="E510" s="14">
        <v>100</v>
      </c>
      <c r="F510" s="15">
        <f>'[1]9.1 ведомства'!G172</f>
        <v>74350</v>
      </c>
      <c r="G510" s="15">
        <f>'[1]9.1 ведомства'!H172</f>
        <v>0</v>
      </c>
      <c r="H510" s="15">
        <f>'[1]9.1 ведомства'!I172</f>
        <v>74350</v>
      </c>
      <c r="I510" s="15">
        <f>'[1]9.1 ведомства'!J172</f>
        <v>0</v>
      </c>
    </row>
    <row r="511" spans="1:9" ht="38.25" x14ac:dyDescent="0.25">
      <c r="A511" s="17" t="s">
        <v>29</v>
      </c>
      <c r="B511" s="13" t="s">
        <v>422</v>
      </c>
      <c r="C511" s="13" t="s">
        <v>422</v>
      </c>
      <c r="D511" s="13" t="s">
        <v>489</v>
      </c>
      <c r="E511" s="14">
        <v>200</v>
      </c>
      <c r="F511" s="15">
        <f>'[1]9.1 ведомства'!G173</f>
        <v>425650</v>
      </c>
      <c r="G511" s="15">
        <f>'[1]9.1 ведомства'!H173</f>
        <v>0</v>
      </c>
      <c r="H511" s="15">
        <f>'[1]9.1 ведомства'!I173</f>
        <v>425650</v>
      </c>
      <c r="I511" s="15">
        <f>'[1]9.1 ведомства'!J173</f>
        <v>0</v>
      </c>
    </row>
    <row r="512" spans="1:9" ht="38.25" x14ac:dyDescent="0.25">
      <c r="A512" s="17" t="s">
        <v>490</v>
      </c>
      <c r="B512" s="13" t="s">
        <v>422</v>
      </c>
      <c r="C512" s="13" t="s">
        <v>422</v>
      </c>
      <c r="D512" s="13" t="s">
        <v>491</v>
      </c>
      <c r="E512" s="14"/>
      <c r="F512" s="15">
        <f>F513</f>
        <v>300000</v>
      </c>
      <c r="G512" s="15">
        <f t="shared" ref="G512:I513" si="113">G513</f>
        <v>0</v>
      </c>
      <c r="H512" s="15">
        <f t="shared" si="113"/>
        <v>300000</v>
      </c>
      <c r="I512" s="15">
        <f t="shared" si="113"/>
        <v>0</v>
      </c>
    </row>
    <row r="513" spans="1:9" ht="51" x14ac:dyDescent="0.25">
      <c r="A513" s="17" t="s">
        <v>492</v>
      </c>
      <c r="B513" s="13" t="s">
        <v>422</v>
      </c>
      <c r="C513" s="13" t="s">
        <v>422</v>
      </c>
      <c r="D513" s="13" t="s">
        <v>493</v>
      </c>
      <c r="E513" s="14"/>
      <c r="F513" s="15">
        <f>F514</f>
        <v>300000</v>
      </c>
      <c r="G513" s="15">
        <f t="shared" si="113"/>
        <v>0</v>
      </c>
      <c r="H513" s="15">
        <f t="shared" si="113"/>
        <v>300000</v>
      </c>
      <c r="I513" s="15">
        <f t="shared" si="113"/>
        <v>0</v>
      </c>
    </row>
    <row r="514" spans="1:9" ht="25.5" x14ac:dyDescent="0.25">
      <c r="A514" s="18" t="s">
        <v>149</v>
      </c>
      <c r="B514" s="13" t="s">
        <v>422</v>
      </c>
      <c r="C514" s="13" t="s">
        <v>422</v>
      </c>
      <c r="D514" s="13" t="s">
        <v>494</v>
      </c>
      <c r="E514" s="14"/>
      <c r="F514" s="15">
        <f>SUM(F515:F515)</f>
        <v>300000</v>
      </c>
      <c r="G514" s="15">
        <f>SUM(G515:G515)</f>
        <v>0</v>
      </c>
      <c r="H514" s="15">
        <f>SUM(H515:H515)</f>
        <v>300000</v>
      </c>
      <c r="I514" s="15">
        <f>SUM(I515:I515)</f>
        <v>0</v>
      </c>
    </row>
    <row r="515" spans="1:9" ht="38.25" x14ac:dyDescent="0.25">
      <c r="A515" s="17" t="s">
        <v>29</v>
      </c>
      <c r="B515" s="13" t="s">
        <v>422</v>
      </c>
      <c r="C515" s="13" t="s">
        <v>422</v>
      </c>
      <c r="D515" s="13" t="s">
        <v>494</v>
      </c>
      <c r="E515" s="14">
        <v>200</v>
      </c>
      <c r="F515" s="15">
        <f>'[1]9.1 ведомства'!G178</f>
        <v>300000</v>
      </c>
      <c r="G515" s="15">
        <f>'[1]9.1 ведомства'!H178</f>
        <v>0</v>
      </c>
      <c r="H515" s="15">
        <f>'[1]9.1 ведомства'!I178</f>
        <v>300000</v>
      </c>
      <c r="I515" s="15">
        <f>'[1]9.1 ведомства'!J178</f>
        <v>0</v>
      </c>
    </row>
    <row r="516" spans="1:9" ht="25.5" x14ac:dyDescent="0.25">
      <c r="A516" s="17" t="s">
        <v>424</v>
      </c>
      <c r="B516" s="13" t="s">
        <v>422</v>
      </c>
      <c r="C516" s="13" t="s">
        <v>422</v>
      </c>
      <c r="D516" s="13" t="s">
        <v>425</v>
      </c>
      <c r="E516" s="14"/>
      <c r="F516" s="15">
        <f>F517</f>
        <v>7845156.4300000006</v>
      </c>
      <c r="G516" s="15">
        <f t="shared" ref="G516:I517" si="114">G517</f>
        <v>2122717</v>
      </c>
      <c r="H516" s="15">
        <f t="shared" si="114"/>
        <v>7845156.4300000006</v>
      </c>
      <c r="I516" s="15">
        <f t="shared" si="114"/>
        <v>2122717</v>
      </c>
    </row>
    <row r="517" spans="1:9" ht="25.5" x14ac:dyDescent="0.25">
      <c r="A517" s="17" t="s">
        <v>495</v>
      </c>
      <c r="B517" s="13" t="s">
        <v>422</v>
      </c>
      <c r="C517" s="13" t="s">
        <v>422</v>
      </c>
      <c r="D517" s="13" t="s">
        <v>496</v>
      </c>
      <c r="E517" s="14"/>
      <c r="F517" s="15">
        <f>F518</f>
        <v>7845156.4300000006</v>
      </c>
      <c r="G517" s="15">
        <f t="shared" si="114"/>
        <v>2122717</v>
      </c>
      <c r="H517" s="15">
        <f t="shared" si="114"/>
        <v>7845156.4300000006</v>
      </c>
      <c r="I517" s="15">
        <f t="shared" si="114"/>
        <v>2122717</v>
      </c>
    </row>
    <row r="518" spans="1:9" ht="38.25" x14ac:dyDescent="0.25">
      <c r="A518" s="17" t="s">
        <v>497</v>
      </c>
      <c r="B518" s="13" t="s">
        <v>422</v>
      </c>
      <c r="C518" s="13" t="s">
        <v>422</v>
      </c>
      <c r="D518" s="13" t="s">
        <v>498</v>
      </c>
      <c r="E518" s="14"/>
      <c r="F518" s="15">
        <f>F519+F521+F523+F525+F527</f>
        <v>7845156.4300000006</v>
      </c>
      <c r="G518" s="15">
        <f t="shared" ref="G518:I518" si="115">G519+G521+G523+G525+G527</f>
        <v>2122717</v>
      </c>
      <c r="H518" s="15">
        <f t="shared" si="115"/>
        <v>7845156.4300000006</v>
      </c>
      <c r="I518" s="15">
        <f t="shared" si="115"/>
        <v>2122717</v>
      </c>
    </row>
    <row r="519" spans="1:9" ht="38.25" x14ac:dyDescent="0.25">
      <c r="A519" s="17" t="s">
        <v>499</v>
      </c>
      <c r="B519" s="13" t="s">
        <v>422</v>
      </c>
      <c r="C519" s="13" t="s">
        <v>422</v>
      </c>
      <c r="D519" s="13" t="s">
        <v>500</v>
      </c>
      <c r="E519" s="14"/>
      <c r="F519" s="15">
        <f>F520</f>
        <v>2122717</v>
      </c>
      <c r="G519" s="15">
        <f>G520</f>
        <v>2122717</v>
      </c>
      <c r="H519" s="15">
        <f>H520</f>
        <v>2122717</v>
      </c>
      <c r="I519" s="15">
        <f>I520</f>
        <v>2122717</v>
      </c>
    </row>
    <row r="520" spans="1:9" ht="38.25" x14ac:dyDescent="0.25">
      <c r="A520" s="17" t="s">
        <v>152</v>
      </c>
      <c r="B520" s="13" t="s">
        <v>422</v>
      </c>
      <c r="C520" s="13" t="s">
        <v>422</v>
      </c>
      <c r="D520" s="13" t="s">
        <v>500</v>
      </c>
      <c r="E520" s="14">
        <v>600</v>
      </c>
      <c r="F520" s="15">
        <f>'[1]9.1 ведомства'!G453</f>
        <v>2122717</v>
      </c>
      <c r="G520" s="15">
        <f>'[1]9.1 ведомства'!H453</f>
        <v>2122717</v>
      </c>
      <c r="H520" s="15">
        <f>'[1]9.1 ведомства'!I453</f>
        <v>2122717</v>
      </c>
      <c r="I520" s="15">
        <f>'[1]9.1 ведомства'!J453</f>
        <v>2122717</v>
      </c>
    </row>
    <row r="521" spans="1:9" ht="38.25" x14ac:dyDescent="0.25">
      <c r="A521" s="17" t="s">
        <v>501</v>
      </c>
      <c r="B521" s="13" t="s">
        <v>422</v>
      </c>
      <c r="C521" s="13" t="s">
        <v>422</v>
      </c>
      <c r="D521" s="13" t="s">
        <v>502</v>
      </c>
      <c r="E521" s="14"/>
      <c r="F521" s="15">
        <f>F522</f>
        <v>712790.65</v>
      </c>
      <c r="G521" s="15">
        <f>G522</f>
        <v>0</v>
      </c>
      <c r="H521" s="15">
        <f>H522</f>
        <v>712790.65</v>
      </c>
      <c r="I521" s="15">
        <f>I522</f>
        <v>0</v>
      </c>
    </row>
    <row r="522" spans="1:9" ht="38.25" x14ac:dyDescent="0.25">
      <c r="A522" s="17" t="s">
        <v>152</v>
      </c>
      <c r="B522" s="13" t="s">
        <v>422</v>
      </c>
      <c r="C522" s="13" t="s">
        <v>422</v>
      </c>
      <c r="D522" s="13" t="s">
        <v>502</v>
      </c>
      <c r="E522" s="14">
        <v>600</v>
      </c>
      <c r="F522" s="15">
        <f>'[1]9.1 ведомства'!G455</f>
        <v>712790.65</v>
      </c>
      <c r="G522" s="15">
        <f>'[1]9.1 ведомства'!H455</f>
        <v>0</v>
      </c>
      <c r="H522" s="15">
        <f>'[1]9.1 ведомства'!I455</f>
        <v>712790.65</v>
      </c>
      <c r="I522" s="15">
        <f>'[1]9.1 ведомства'!J455</f>
        <v>0</v>
      </c>
    </row>
    <row r="523" spans="1:9" ht="25.5" x14ac:dyDescent="0.25">
      <c r="A523" s="17" t="s">
        <v>503</v>
      </c>
      <c r="B523" s="13" t="s">
        <v>422</v>
      </c>
      <c r="C523" s="13" t="s">
        <v>422</v>
      </c>
      <c r="D523" s="13" t="s">
        <v>504</v>
      </c>
      <c r="E523" s="14"/>
      <c r="F523" s="15">
        <f>F524</f>
        <v>3700000</v>
      </c>
      <c r="G523" s="15">
        <f>G524</f>
        <v>0</v>
      </c>
      <c r="H523" s="15">
        <f>H524</f>
        <v>3700000</v>
      </c>
      <c r="I523" s="15">
        <f>I524</f>
        <v>0</v>
      </c>
    </row>
    <row r="524" spans="1:9" ht="38.25" x14ac:dyDescent="0.25">
      <c r="A524" s="17" t="s">
        <v>152</v>
      </c>
      <c r="B524" s="13" t="s">
        <v>422</v>
      </c>
      <c r="C524" s="13" t="s">
        <v>422</v>
      </c>
      <c r="D524" s="13" t="s">
        <v>504</v>
      </c>
      <c r="E524" s="14">
        <v>600</v>
      </c>
      <c r="F524" s="15">
        <f>'[1]9.1 ведомства'!G457</f>
        <v>3700000</v>
      </c>
      <c r="G524" s="15">
        <f>'[1]9.1 ведомства'!H457</f>
        <v>0</v>
      </c>
      <c r="H524" s="15">
        <f>'[1]9.1 ведомства'!I457</f>
        <v>3700000</v>
      </c>
      <c r="I524" s="15">
        <f>'[1]9.1 ведомства'!J457</f>
        <v>0</v>
      </c>
    </row>
    <row r="525" spans="1:9" ht="51" x14ac:dyDescent="0.25">
      <c r="A525" s="17" t="s">
        <v>505</v>
      </c>
      <c r="B525" s="13" t="s">
        <v>422</v>
      </c>
      <c r="C525" s="13" t="s">
        <v>422</v>
      </c>
      <c r="D525" s="13" t="s">
        <v>506</v>
      </c>
      <c r="E525" s="14"/>
      <c r="F525" s="15">
        <f>SUM(F526:F526)</f>
        <v>100000</v>
      </c>
      <c r="G525" s="15">
        <f>SUM(G526:G526)</f>
        <v>0</v>
      </c>
      <c r="H525" s="15">
        <f>SUM(H526:H526)</f>
        <v>100000</v>
      </c>
      <c r="I525" s="15">
        <f>SUM(I526:I526)</f>
        <v>0</v>
      </c>
    </row>
    <row r="526" spans="1:9" ht="38.25" x14ac:dyDescent="0.25">
      <c r="A526" s="17" t="s">
        <v>29</v>
      </c>
      <c r="B526" s="13" t="s">
        <v>422</v>
      </c>
      <c r="C526" s="13" t="s">
        <v>422</v>
      </c>
      <c r="D526" s="13" t="s">
        <v>506</v>
      </c>
      <c r="E526" s="14">
        <v>200</v>
      </c>
      <c r="F526" s="15">
        <f>'[1]9.1 ведомства'!G460</f>
        <v>100000</v>
      </c>
      <c r="G526" s="15">
        <f>'[1]9.1 ведомства'!H460</f>
        <v>0</v>
      </c>
      <c r="H526" s="15">
        <f>'[1]9.1 ведомства'!I460</f>
        <v>100000</v>
      </c>
      <c r="I526" s="15">
        <f>'[1]9.1 ведомства'!J460</f>
        <v>0</v>
      </c>
    </row>
    <row r="527" spans="1:9" ht="51" x14ac:dyDescent="0.25">
      <c r="A527" s="17" t="s">
        <v>507</v>
      </c>
      <c r="B527" s="13" t="s">
        <v>422</v>
      </c>
      <c r="C527" s="13" t="s">
        <v>422</v>
      </c>
      <c r="D527" s="13" t="s">
        <v>508</v>
      </c>
      <c r="E527" s="14"/>
      <c r="F527" s="15">
        <f>F528</f>
        <v>1209648.78</v>
      </c>
      <c r="G527" s="15">
        <f>G528</f>
        <v>0</v>
      </c>
      <c r="H527" s="15">
        <f>H528</f>
        <v>1209648.78</v>
      </c>
      <c r="I527" s="15">
        <f>I528</f>
        <v>0</v>
      </c>
    </row>
    <row r="528" spans="1:9" ht="38.25" x14ac:dyDescent="0.25">
      <c r="A528" s="17" t="s">
        <v>152</v>
      </c>
      <c r="B528" s="13" t="s">
        <v>422</v>
      </c>
      <c r="C528" s="13" t="s">
        <v>422</v>
      </c>
      <c r="D528" s="13" t="s">
        <v>508</v>
      </c>
      <c r="E528" s="14">
        <v>600</v>
      </c>
      <c r="F528" s="15">
        <f>'[1]9.1 ведомства'!G464</f>
        <v>1209648.78</v>
      </c>
      <c r="G528" s="15">
        <f>'[1]9.1 ведомства'!H464</f>
        <v>0</v>
      </c>
      <c r="H528" s="15">
        <f>'[1]9.1 ведомства'!I464</f>
        <v>1209648.78</v>
      </c>
      <c r="I528" s="15">
        <f>'[1]9.1 ведомства'!J464</f>
        <v>0</v>
      </c>
    </row>
    <row r="529" spans="1:9" x14ac:dyDescent="0.25">
      <c r="A529" s="17" t="s">
        <v>509</v>
      </c>
      <c r="B529" s="13" t="s">
        <v>422</v>
      </c>
      <c r="C529" s="13" t="s">
        <v>180</v>
      </c>
      <c r="D529" s="13"/>
      <c r="E529" s="14"/>
      <c r="F529" s="15">
        <f>F530+F586</f>
        <v>90725442.780000001</v>
      </c>
      <c r="G529" s="15">
        <f>G530+G586</f>
        <v>0</v>
      </c>
      <c r="H529" s="15">
        <f>H530+H586</f>
        <v>90725442.780000001</v>
      </c>
      <c r="I529" s="15">
        <f>I530+I586</f>
        <v>0</v>
      </c>
    </row>
    <row r="530" spans="1:9" ht="25.5" x14ac:dyDescent="0.25">
      <c r="A530" s="17" t="s">
        <v>510</v>
      </c>
      <c r="B530" s="13" t="s">
        <v>422</v>
      </c>
      <c r="C530" s="13" t="s">
        <v>180</v>
      </c>
      <c r="D530" s="13" t="s">
        <v>425</v>
      </c>
      <c r="E530" s="14"/>
      <c r="F530" s="15">
        <f>F531+F574</f>
        <v>90572442.780000001</v>
      </c>
      <c r="G530" s="15">
        <f>G531+G574</f>
        <v>0</v>
      </c>
      <c r="H530" s="15">
        <f>H531+H574</f>
        <v>90572442.780000001</v>
      </c>
      <c r="I530" s="15">
        <f>I531+I574</f>
        <v>0</v>
      </c>
    </row>
    <row r="531" spans="1:9" ht="38.25" x14ac:dyDescent="0.25">
      <c r="A531" s="17" t="s">
        <v>426</v>
      </c>
      <c r="B531" s="13" t="s">
        <v>422</v>
      </c>
      <c r="C531" s="13" t="s">
        <v>180</v>
      </c>
      <c r="D531" s="13" t="s">
        <v>427</v>
      </c>
      <c r="E531" s="14"/>
      <c r="F531" s="15">
        <f>F532+F543+F554+F565</f>
        <v>80535442.780000001</v>
      </c>
      <c r="G531" s="15">
        <f>G532+G543+G554+G565</f>
        <v>0</v>
      </c>
      <c r="H531" s="15">
        <f>H532+H543+H554+H565</f>
        <v>80535442.780000001</v>
      </c>
      <c r="I531" s="15">
        <f>I532+I543+I554+I565</f>
        <v>0</v>
      </c>
    </row>
    <row r="532" spans="1:9" ht="51" x14ac:dyDescent="0.25">
      <c r="A532" s="17" t="s">
        <v>439</v>
      </c>
      <c r="B532" s="13" t="s">
        <v>422</v>
      </c>
      <c r="C532" s="13" t="s">
        <v>180</v>
      </c>
      <c r="D532" s="13" t="s">
        <v>440</v>
      </c>
      <c r="E532" s="14"/>
      <c r="F532" s="15">
        <f>F533+F537+F539+F541+F535</f>
        <v>3790000</v>
      </c>
      <c r="G532" s="15">
        <f t="shared" ref="G532:I532" si="116">G533+G537+G539+G541+G535</f>
        <v>0</v>
      </c>
      <c r="H532" s="15">
        <f t="shared" si="116"/>
        <v>3790000</v>
      </c>
      <c r="I532" s="15">
        <f t="shared" si="116"/>
        <v>0</v>
      </c>
    </row>
    <row r="533" spans="1:9" ht="51" x14ac:dyDescent="0.25">
      <c r="A533" s="17" t="s">
        <v>511</v>
      </c>
      <c r="B533" s="13" t="s">
        <v>422</v>
      </c>
      <c r="C533" s="13" t="s">
        <v>180</v>
      </c>
      <c r="D533" s="13" t="s">
        <v>512</v>
      </c>
      <c r="E533" s="14"/>
      <c r="F533" s="15">
        <f>F534</f>
        <v>290000</v>
      </c>
      <c r="G533" s="15">
        <f>G534</f>
        <v>0</v>
      </c>
      <c r="H533" s="15">
        <f>H534</f>
        <v>290000</v>
      </c>
      <c r="I533" s="15">
        <f>I534</f>
        <v>0</v>
      </c>
    </row>
    <row r="534" spans="1:9" ht="38.25" x14ac:dyDescent="0.25">
      <c r="A534" s="17" t="s">
        <v>152</v>
      </c>
      <c r="B534" s="13" t="s">
        <v>422</v>
      </c>
      <c r="C534" s="13" t="s">
        <v>180</v>
      </c>
      <c r="D534" s="13" t="s">
        <v>512</v>
      </c>
      <c r="E534" s="13" t="s">
        <v>281</v>
      </c>
      <c r="F534" s="15">
        <f>'[1]9.1 ведомства'!G472</f>
        <v>290000</v>
      </c>
      <c r="G534" s="15">
        <f>'[1]9.1 ведомства'!H472</f>
        <v>0</v>
      </c>
      <c r="H534" s="15">
        <f>'[1]9.1 ведомства'!I472</f>
        <v>290000</v>
      </c>
      <c r="I534" s="15">
        <f>'[1]9.1 ведомства'!J472</f>
        <v>0</v>
      </c>
    </row>
    <row r="535" spans="1:9" ht="38.25" x14ac:dyDescent="0.25">
      <c r="A535" s="17" t="s">
        <v>513</v>
      </c>
      <c r="B535" s="13" t="s">
        <v>422</v>
      </c>
      <c r="C535" s="13" t="s">
        <v>180</v>
      </c>
      <c r="D535" s="13" t="s">
        <v>514</v>
      </c>
      <c r="E535" s="13"/>
      <c r="F535" s="15">
        <f>F536</f>
        <v>24300</v>
      </c>
      <c r="G535" s="15">
        <f>G536</f>
        <v>0</v>
      </c>
      <c r="H535" s="15">
        <f>H536</f>
        <v>24300</v>
      </c>
      <c r="I535" s="15">
        <f>I536</f>
        <v>0</v>
      </c>
    </row>
    <row r="536" spans="1:9" ht="38.25" x14ac:dyDescent="0.25">
      <c r="A536" s="17" t="s">
        <v>152</v>
      </c>
      <c r="B536" s="13" t="s">
        <v>422</v>
      </c>
      <c r="C536" s="13" t="s">
        <v>180</v>
      </c>
      <c r="D536" s="13" t="s">
        <v>514</v>
      </c>
      <c r="E536" s="13" t="s">
        <v>30</v>
      </c>
      <c r="F536" s="15">
        <f>'[1]9.1 ведомства'!G474</f>
        <v>24300</v>
      </c>
      <c r="G536" s="15">
        <f>'[1]9.1 ведомства'!H474</f>
        <v>0</v>
      </c>
      <c r="H536" s="15">
        <f>'[1]9.1 ведомства'!I474</f>
        <v>24300</v>
      </c>
      <c r="I536" s="15">
        <f>'[1]9.1 ведомства'!J474</f>
        <v>0</v>
      </c>
    </row>
    <row r="537" spans="1:9" x14ac:dyDescent="0.25">
      <c r="A537" s="17" t="s">
        <v>515</v>
      </c>
      <c r="B537" s="13" t="s">
        <v>422</v>
      </c>
      <c r="C537" s="13" t="s">
        <v>180</v>
      </c>
      <c r="D537" s="13" t="s">
        <v>516</v>
      </c>
      <c r="E537" s="14"/>
      <c r="F537" s="15">
        <f>F538</f>
        <v>2400000</v>
      </c>
      <c r="G537" s="15">
        <f>G538</f>
        <v>0</v>
      </c>
      <c r="H537" s="15">
        <f>H538</f>
        <v>2400000</v>
      </c>
      <c r="I537" s="15">
        <f>I538</f>
        <v>0</v>
      </c>
    </row>
    <row r="538" spans="1:9" ht="38.25" x14ac:dyDescent="0.25">
      <c r="A538" s="17" t="s">
        <v>152</v>
      </c>
      <c r="B538" s="13" t="s">
        <v>422</v>
      </c>
      <c r="C538" s="13" t="s">
        <v>180</v>
      </c>
      <c r="D538" s="13" t="s">
        <v>516</v>
      </c>
      <c r="E538" s="13" t="s">
        <v>281</v>
      </c>
      <c r="F538" s="15">
        <f>'[1]9.1 ведомства'!G476</f>
        <v>2400000</v>
      </c>
      <c r="G538" s="15">
        <f>'[1]9.1 ведомства'!H476</f>
        <v>0</v>
      </c>
      <c r="H538" s="15">
        <f>'[1]9.1 ведомства'!I476</f>
        <v>2400000</v>
      </c>
      <c r="I538" s="15">
        <f>'[1]9.1 ведомства'!J476</f>
        <v>0</v>
      </c>
    </row>
    <row r="539" spans="1:9" ht="38.25" x14ac:dyDescent="0.25">
      <c r="A539" s="17" t="s">
        <v>517</v>
      </c>
      <c r="B539" s="13" t="s">
        <v>422</v>
      </c>
      <c r="C539" s="13" t="s">
        <v>180</v>
      </c>
      <c r="D539" s="13" t="s">
        <v>518</v>
      </c>
      <c r="E539" s="14"/>
      <c r="F539" s="15">
        <f>F540</f>
        <v>1000000</v>
      </c>
      <c r="G539" s="15">
        <f>G540</f>
        <v>0</v>
      </c>
      <c r="H539" s="15">
        <f>H540</f>
        <v>1000000</v>
      </c>
      <c r="I539" s="15">
        <f>I540</f>
        <v>0</v>
      </c>
    </row>
    <row r="540" spans="1:9" ht="38.25" x14ac:dyDescent="0.25">
      <c r="A540" s="17" t="s">
        <v>152</v>
      </c>
      <c r="B540" s="13" t="s">
        <v>422</v>
      </c>
      <c r="C540" s="13" t="s">
        <v>180</v>
      </c>
      <c r="D540" s="13" t="s">
        <v>518</v>
      </c>
      <c r="E540" s="13" t="s">
        <v>281</v>
      </c>
      <c r="F540" s="15">
        <f>'[1]9.1 ведомства'!G478</f>
        <v>1000000</v>
      </c>
      <c r="G540" s="15">
        <f>'[1]9.1 ведомства'!H478</f>
        <v>0</v>
      </c>
      <c r="H540" s="15">
        <f>'[1]9.1 ведомства'!I478</f>
        <v>1000000</v>
      </c>
      <c r="I540" s="15">
        <f>'[1]9.1 ведомства'!J478</f>
        <v>0</v>
      </c>
    </row>
    <row r="541" spans="1:9" ht="38.25" x14ac:dyDescent="0.25">
      <c r="A541" s="17" t="s">
        <v>519</v>
      </c>
      <c r="B541" s="13" t="s">
        <v>422</v>
      </c>
      <c r="C541" s="13" t="s">
        <v>180</v>
      </c>
      <c r="D541" s="13" t="s">
        <v>520</v>
      </c>
      <c r="E541" s="14"/>
      <c r="F541" s="15">
        <f>F542</f>
        <v>75700</v>
      </c>
      <c r="G541" s="15">
        <f>G542</f>
        <v>0</v>
      </c>
      <c r="H541" s="15">
        <f>H542</f>
        <v>75700</v>
      </c>
      <c r="I541" s="15">
        <f>I542</f>
        <v>0</v>
      </c>
    </row>
    <row r="542" spans="1:9" ht="38.25" x14ac:dyDescent="0.25">
      <c r="A542" s="17" t="s">
        <v>29</v>
      </c>
      <c r="B542" s="13" t="s">
        <v>422</v>
      </c>
      <c r="C542" s="13" t="s">
        <v>180</v>
      </c>
      <c r="D542" s="13" t="s">
        <v>520</v>
      </c>
      <c r="E542" s="13" t="s">
        <v>30</v>
      </c>
      <c r="F542" s="15">
        <f>'[1]9.1 ведомства'!G480</f>
        <v>75700</v>
      </c>
      <c r="G542" s="15">
        <f>'[1]9.1 ведомства'!H480</f>
        <v>0</v>
      </c>
      <c r="H542" s="15">
        <f>'[1]9.1 ведомства'!I480</f>
        <v>75700</v>
      </c>
      <c r="I542" s="15">
        <f>'[1]9.1 ведомства'!J480</f>
        <v>0</v>
      </c>
    </row>
    <row r="543" spans="1:9" ht="38.25" x14ac:dyDescent="0.25">
      <c r="A543" s="22" t="s">
        <v>521</v>
      </c>
      <c r="B543" s="24" t="s">
        <v>422</v>
      </c>
      <c r="C543" s="24" t="s">
        <v>180</v>
      </c>
      <c r="D543" s="33" t="s">
        <v>522</v>
      </c>
      <c r="E543" s="13"/>
      <c r="F543" s="15">
        <f>F544+F546+F548+F550+F552</f>
        <v>40724687.599999994</v>
      </c>
      <c r="G543" s="15">
        <f t="shared" ref="G543:I543" si="117">G544+G546+G548+G550+G552</f>
        <v>0</v>
      </c>
      <c r="H543" s="15">
        <f t="shared" si="117"/>
        <v>40724687.599999994</v>
      </c>
      <c r="I543" s="15">
        <f t="shared" si="117"/>
        <v>0</v>
      </c>
    </row>
    <row r="544" spans="1:9" ht="63.75" x14ac:dyDescent="0.25">
      <c r="A544" s="17" t="s">
        <v>31</v>
      </c>
      <c r="B544" s="13" t="s">
        <v>422</v>
      </c>
      <c r="C544" s="13" t="s">
        <v>180</v>
      </c>
      <c r="D544" s="13" t="s">
        <v>523</v>
      </c>
      <c r="E544" s="14"/>
      <c r="F544" s="15">
        <f>F545</f>
        <v>717000</v>
      </c>
      <c r="G544" s="15">
        <f t="shared" ref="G544:I544" si="118">G545</f>
        <v>0</v>
      </c>
      <c r="H544" s="15">
        <f t="shared" si="118"/>
        <v>717000</v>
      </c>
      <c r="I544" s="15">
        <f t="shared" si="118"/>
        <v>0</v>
      </c>
    </row>
    <row r="545" spans="1:9" ht="38.25" x14ac:dyDescent="0.25">
      <c r="A545" s="17" t="s">
        <v>152</v>
      </c>
      <c r="B545" s="13" t="s">
        <v>422</v>
      </c>
      <c r="C545" s="13" t="s">
        <v>180</v>
      </c>
      <c r="D545" s="13" t="s">
        <v>523</v>
      </c>
      <c r="E545" s="14">
        <v>600</v>
      </c>
      <c r="F545" s="15">
        <f>'[1]9.1 ведомства'!G485</f>
        <v>717000</v>
      </c>
      <c r="G545" s="15">
        <f>'[1]9.1 ведомства'!H485</f>
        <v>0</v>
      </c>
      <c r="H545" s="15">
        <f>'[1]9.1 ведомства'!I485</f>
        <v>717000</v>
      </c>
      <c r="I545" s="15">
        <f>'[1]9.1 ведомства'!J485</f>
        <v>0</v>
      </c>
    </row>
    <row r="546" spans="1:9" ht="38.25" x14ac:dyDescent="0.25">
      <c r="A546" s="22" t="s">
        <v>166</v>
      </c>
      <c r="B546" s="13" t="s">
        <v>422</v>
      </c>
      <c r="C546" s="13" t="s">
        <v>180</v>
      </c>
      <c r="D546" s="13" t="s">
        <v>524</v>
      </c>
      <c r="E546" s="14"/>
      <c r="F546" s="15">
        <f>F547</f>
        <v>37805844.439999998</v>
      </c>
      <c r="G546" s="15">
        <f t="shared" ref="G546:I546" si="119">G547</f>
        <v>0</v>
      </c>
      <c r="H546" s="15">
        <f t="shared" si="119"/>
        <v>37805844.439999998</v>
      </c>
      <c r="I546" s="15">
        <f t="shared" si="119"/>
        <v>0</v>
      </c>
    </row>
    <row r="547" spans="1:9" ht="38.25" x14ac:dyDescent="0.25">
      <c r="A547" s="17" t="s">
        <v>152</v>
      </c>
      <c r="B547" s="13" t="s">
        <v>422</v>
      </c>
      <c r="C547" s="13" t="s">
        <v>180</v>
      </c>
      <c r="D547" s="13" t="s">
        <v>524</v>
      </c>
      <c r="E547" s="14">
        <v>600</v>
      </c>
      <c r="F547" s="15">
        <f>'[1]9.1 ведомства'!G487</f>
        <v>37805844.439999998</v>
      </c>
      <c r="G547" s="15">
        <f>'[1]9.1 ведомства'!H487</f>
        <v>0</v>
      </c>
      <c r="H547" s="15">
        <f>'[1]9.1 ведомства'!I487</f>
        <v>37805844.439999998</v>
      </c>
      <c r="I547" s="15">
        <f>'[1]9.1 ведомства'!J487</f>
        <v>0</v>
      </c>
    </row>
    <row r="548" spans="1:9" ht="38.25" x14ac:dyDescent="0.25">
      <c r="A548" s="22" t="s">
        <v>168</v>
      </c>
      <c r="B548" s="13" t="s">
        <v>422</v>
      </c>
      <c r="C548" s="13" t="s">
        <v>180</v>
      </c>
      <c r="D548" s="13" t="s">
        <v>525</v>
      </c>
      <c r="E548" s="14"/>
      <c r="F548" s="15">
        <f>F549</f>
        <v>435000</v>
      </c>
      <c r="G548" s="15">
        <f t="shared" ref="G548:I548" si="120">G549</f>
        <v>0</v>
      </c>
      <c r="H548" s="15">
        <f t="shared" si="120"/>
        <v>435000</v>
      </c>
      <c r="I548" s="15">
        <f t="shared" si="120"/>
        <v>0</v>
      </c>
    </row>
    <row r="549" spans="1:9" ht="38.25" x14ac:dyDescent="0.25">
      <c r="A549" s="17" t="s">
        <v>152</v>
      </c>
      <c r="B549" s="13" t="s">
        <v>422</v>
      </c>
      <c r="C549" s="13" t="s">
        <v>180</v>
      </c>
      <c r="D549" s="13" t="s">
        <v>525</v>
      </c>
      <c r="E549" s="14">
        <v>600</v>
      </c>
      <c r="F549" s="15">
        <f>'[1]9.1 ведомства'!G489</f>
        <v>435000</v>
      </c>
      <c r="G549" s="15">
        <f>'[1]9.1 ведомства'!H489</f>
        <v>0</v>
      </c>
      <c r="H549" s="15">
        <f>'[1]9.1 ведомства'!I489</f>
        <v>435000</v>
      </c>
      <c r="I549" s="15">
        <f>'[1]9.1 ведомства'!J489</f>
        <v>0</v>
      </c>
    </row>
    <row r="550" spans="1:9" ht="38.25" x14ac:dyDescent="0.25">
      <c r="A550" s="22" t="s">
        <v>170</v>
      </c>
      <c r="B550" s="13" t="s">
        <v>422</v>
      </c>
      <c r="C550" s="13" t="s">
        <v>180</v>
      </c>
      <c r="D550" s="13" t="s">
        <v>526</v>
      </c>
      <c r="E550" s="14"/>
      <c r="F550" s="15">
        <f>F551</f>
        <v>342903.05</v>
      </c>
      <c r="G550" s="15">
        <f t="shared" ref="G550:I550" si="121">G551</f>
        <v>0</v>
      </c>
      <c r="H550" s="15">
        <f t="shared" si="121"/>
        <v>342903.05</v>
      </c>
      <c r="I550" s="15">
        <f t="shared" si="121"/>
        <v>0</v>
      </c>
    </row>
    <row r="551" spans="1:9" ht="38.25" x14ac:dyDescent="0.25">
      <c r="A551" s="17" t="s">
        <v>152</v>
      </c>
      <c r="B551" s="13" t="s">
        <v>422</v>
      </c>
      <c r="C551" s="13" t="s">
        <v>180</v>
      </c>
      <c r="D551" s="13" t="s">
        <v>526</v>
      </c>
      <c r="E551" s="14">
        <v>600</v>
      </c>
      <c r="F551" s="15">
        <f>'[1]9.1 ведомства'!G491</f>
        <v>342903.05</v>
      </c>
      <c r="G551" s="15">
        <f>'[1]9.1 ведомства'!H491</f>
        <v>0</v>
      </c>
      <c r="H551" s="15">
        <f>'[1]9.1 ведомства'!I491</f>
        <v>342903.05</v>
      </c>
      <c r="I551" s="15">
        <f>'[1]9.1 ведомства'!J491</f>
        <v>0</v>
      </c>
    </row>
    <row r="552" spans="1:9" ht="38.25" x14ac:dyDescent="0.25">
      <c r="A552" s="22" t="s">
        <v>172</v>
      </c>
      <c r="B552" s="13" t="s">
        <v>422</v>
      </c>
      <c r="C552" s="13" t="s">
        <v>180</v>
      </c>
      <c r="D552" s="13" t="s">
        <v>527</v>
      </c>
      <c r="E552" s="14"/>
      <c r="F552" s="15">
        <f>F553</f>
        <v>1423940.11</v>
      </c>
      <c r="G552" s="15">
        <f t="shared" ref="G552:I552" si="122">G553</f>
        <v>0</v>
      </c>
      <c r="H552" s="15">
        <f t="shared" si="122"/>
        <v>1423940.11</v>
      </c>
      <c r="I552" s="15">
        <f t="shared" si="122"/>
        <v>0</v>
      </c>
    </row>
    <row r="553" spans="1:9" ht="38.25" x14ac:dyDescent="0.25">
      <c r="A553" s="17" t="s">
        <v>152</v>
      </c>
      <c r="B553" s="13" t="s">
        <v>422</v>
      </c>
      <c r="C553" s="13" t="s">
        <v>180</v>
      </c>
      <c r="D553" s="13" t="s">
        <v>527</v>
      </c>
      <c r="E553" s="14">
        <v>600</v>
      </c>
      <c r="F553" s="15">
        <f>'[1]9.1 ведомства'!G493</f>
        <v>1423940.11</v>
      </c>
      <c r="G553" s="15">
        <f>'[1]9.1 ведомства'!H493</f>
        <v>0</v>
      </c>
      <c r="H553" s="15">
        <f>'[1]9.1 ведомства'!I493</f>
        <v>1423940.11</v>
      </c>
      <c r="I553" s="15">
        <f>'[1]9.1 ведомства'!J493</f>
        <v>0</v>
      </c>
    </row>
    <row r="554" spans="1:9" ht="51" x14ac:dyDescent="0.25">
      <c r="A554" s="22" t="s">
        <v>528</v>
      </c>
      <c r="B554" s="24" t="s">
        <v>422</v>
      </c>
      <c r="C554" s="24" t="s">
        <v>180</v>
      </c>
      <c r="D554" s="33" t="s">
        <v>529</v>
      </c>
      <c r="E554" s="13"/>
      <c r="F554" s="15">
        <f>F555+F557+F559+F561+F563</f>
        <v>19348604</v>
      </c>
      <c r="G554" s="15">
        <f t="shared" ref="G554:I554" si="123">G555+G557+G559+G561+G563</f>
        <v>0</v>
      </c>
      <c r="H554" s="15">
        <f t="shared" si="123"/>
        <v>19348604</v>
      </c>
      <c r="I554" s="15">
        <f t="shared" si="123"/>
        <v>0</v>
      </c>
    </row>
    <row r="555" spans="1:9" ht="63.75" x14ac:dyDescent="0.25">
      <c r="A555" s="17" t="s">
        <v>31</v>
      </c>
      <c r="B555" s="13" t="s">
        <v>422</v>
      </c>
      <c r="C555" s="13" t="s">
        <v>180</v>
      </c>
      <c r="D555" s="13" t="s">
        <v>530</v>
      </c>
      <c r="E555" s="14"/>
      <c r="F555" s="15">
        <f>F556</f>
        <v>261000</v>
      </c>
      <c r="G555" s="15">
        <f t="shared" ref="G555:I555" si="124">G556</f>
        <v>0</v>
      </c>
      <c r="H555" s="15">
        <f t="shared" si="124"/>
        <v>261000</v>
      </c>
      <c r="I555" s="15">
        <f t="shared" si="124"/>
        <v>0</v>
      </c>
    </row>
    <row r="556" spans="1:9" ht="38.25" x14ac:dyDescent="0.25">
      <c r="A556" s="17" t="s">
        <v>152</v>
      </c>
      <c r="B556" s="13" t="s">
        <v>422</v>
      </c>
      <c r="C556" s="13" t="s">
        <v>180</v>
      </c>
      <c r="D556" s="13" t="s">
        <v>530</v>
      </c>
      <c r="E556" s="14">
        <v>600</v>
      </c>
      <c r="F556" s="15">
        <f>'[1]9.1 ведомства'!G498</f>
        <v>261000</v>
      </c>
      <c r="G556" s="15">
        <f>'[1]9.1 ведомства'!H498</f>
        <v>0</v>
      </c>
      <c r="H556" s="15">
        <f>'[1]9.1 ведомства'!I498</f>
        <v>261000</v>
      </c>
      <c r="I556" s="15">
        <f>'[1]9.1 ведомства'!J498</f>
        <v>0</v>
      </c>
    </row>
    <row r="557" spans="1:9" ht="38.25" x14ac:dyDescent="0.25">
      <c r="A557" s="22" t="s">
        <v>166</v>
      </c>
      <c r="B557" s="13" t="s">
        <v>422</v>
      </c>
      <c r="C557" s="13" t="s">
        <v>180</v>
      </c>
      <c r="D557" s="13" t="s">
        <v>531</v>
      </c>
      <c r="E557" s="14"/>
      <c r="F557" s="15">
        <f>F558</f>
        <v>16065856.800000001</v>
      </c>
      <c r="G557" s="15">
        <f t="shared" ref="G557:I557" si="125">G558</f>
        <v>0</v>
      </c>
      <c r="H557" s="15">
        <f t="shared" si="125"/>
        <v>16065856.800000001</v>
      </c>
      <c r="I557" s="15">
        <f t="shared" si="125"/>
        <v>0</v>
      </c>
    </row>
    <row r="558" spans="1:9" ht="38.25" x14ac:dyDescent="0.25">
      <c r="A558" s="17" t="s">
        <v>152</v>
      </c>
      <c r="B558" s="13" t="s">
        <v>422</v>
      </c>
      <c r="C558" s="13" t="s">
        <v>180</v>
      </c>
      <c r="D558" s="13" t="s">
        <v>531</v>
      </c>
      <c r="E558" s="14">
        <v>600</v>
      </c>
      <c r="F558" s="15">
        <f>'[1]9.1 ведомства'!G500</f>
        <v>16065856.800000001</v>
      </c>
      <c r="G558" s="15">
        <f>'[1]9.1 ведомства'!H500</f>
        <v>0</v>
      </c>
      <c r="H558" s="15">
        <f>'[1]9.1 ведомства'!I500</f>
        <v>16065856.800000001</v>
      </c>
      <c r="I558" s="15">
        <f>'[1]9.1 ведомства'!J500</f>
        <v>0</v>
      </c>
    </row>
    <row r="559" spans="1:9" ht="38.25" x14ac:dyDescent="0.25">
      <c r="A559" s="22" t="s">
        <v>168</v>
      </c>
      <c r="B559" s="13" t="s">
        <v>422</v>
      </c>
      <c r="C559" s="13" t="s">
        <v>180</v>
      </c>
      <c r="D559" s="13" t="s">
        <v>532</v>
      </c>
      <c r="E559" s="14"/>
      <c r="F559" s="15">
        <f>F560</f>
        <v>255800</v>
      </c>
      <c r="G559" s="15">
        <f t="shared" ref="G559:I559" si="126">G560</f>
        <v>0</v>
      </c>
      <c r="H559" s="15">
        <f t="shared" si="126"/>
        <v>255800</v>
      </c>
      <c r="I559" s="15">
        <f t="shared" si="126"/>
        <v>0</v>
      </c>
    </row>
    <row r="560" spans="1:9" ht="38.25" x14ac:dyDescent="0.25">
      <c r="A560" s="17" t="s">
        <v>152</v>
      </c>
      <c r="B560" s="13" t="s">
        <v>422</v>
      </c>
      <c r="C560" s="13" t="s">
        <v>180</v>
      </c>
      <c r="D560" s="13" t="s">
        <v>532</v>
      </c>
      <c r="E560" s="14">
        <v>600</v>
      </c>
      <c r="F560" s="15">
        <f>'[1]9.1 ведомства'!G502</f>
        <v>255800</v>
      </c>
      <c r="G560" s="15">
        <f>'[1]9.1 ведомства'!H502</f>
        <v>0</v>
      </c>
      <c r="H560" s="15">
        <f>'[1]9.1 ведомства'!I502</f>
        <v>255800</v>
      </c>
      <c r="I560" s="15">
        <f>'[1]9.1 ведомства'!J502</f>
        <v>0</v>
      </c>
    </row>
    <row r="561" spans="1:9" ht="38.25" x14ac:dyDescent="0.25">
      <c r="A561" s="22" t="s">
        <v>170</v>
      </c>
      <c r="B561" s="13" t="s">
        <v>422</v>
      </c>
      <c r="C561" s="13" t="s">
        <v>180</v>
      </c>
      <c r="D561" s="13" t="s">
        <v>533</v>
      </c>
      <c r="E561" s="14"/>
      <c r="F561" s="15">
        <f>F562</f>
        <v>431761.82</v>
      </c>
      <c r="G561" s="15">
        <f t="shared" ref="G561:I561" si="127">G562</f>
        <v>0</v>
      </c>
      <c r="H561" s="15">
        <f t="shared" si="127"/>
        <v>431761.82</v>
      </c>
      <c r="I561" s="15">
        <f t="shared" si="127"/>
        <v>0</v>
      </c>
    </row>
    <row r="562" spans="1:9" ht="38.25" x14ac:dyDescent="0.25">
      <c r="A562" s="17" t="s">
        <v>152</v>
      </c>
      <c r="B562" s="13" t="s">
        <v>422</v>
      </c>
      <c r="C562" s="13" t="s">
        <v>180</v>
      </c>
      <c r="D562" s="13" t="s">
        <v>533</v>
      </c>
      <c r="E562" s="14">
        <v>600</v>
      </c>
      <c r="F562" s="15">
        <f>'[1]9.1 ведомства'!G504</f>
        <v>431761.82</v>
      </c>
      <c r="G562" s="15">
        <f>'[1]9.1 ведомства'!H504</f>
        <v>0</v>
      </c>
      <c r="H562" s="15">
        <f>'[1]9.1 ведомства'!I504</f>
        <v>431761.82</v>
      </c>
      <c r="I562" s="15">
        <f>'[1]9.1 ведомства'!J504</f>
        <v>0</v>
      </c>
    </row>
    <row r="563" spans="1:9" ht="38.25" x14ac:dyDescent="0.25">
      <c r="A563" s="22" t="s">
        <v>172</v>
      </c>
      <c r="B563" s="13" t="s">
        <v>422</v>
      </c>
      <c r="C563" s="13" t="s">
        <v>180</v>
      </c>
      <c r="D563" s="13" t="s">
        <v>534</v>
      </c>
      <c r="E563" s="14"/>
      <c r="F563" s="15">
        <f>F564</f>
        <v>2334185.38</v>
      </c>
      <c r="G563" s="15">
        <f t="shared" ref="G563:I563" si="128">G564</f>
        <v>0</v>
      </c>
      <c r="H563" s="15">
        <f t="shared" si="128"/>
        <v>2334185.38</v>
      </c>
      <c r="I563" s="15">
        <f t="shared" si="128"/>
        <v>0</v>
      </c>
    </row>
    <row r="564" spans="1:9" ht="38.25" x14ac:dyDescent="0.25">
      <c r="A564" s="17" t="s">
        <v>152</v>
      </c>
      <c r="B564" s="13" t="s">
        <v>422</v>
      </c>
      <c r="C564" s="13" t="s">
        <v>180</v>
      </c>
      <c r="D564" s="13" t="s">
        <v>534</v>
      </c>
      <c r="E564" s="14">
        <v>600</v>
      </c>
      <c r="F564" s="15">
        <f>'[1]9.1 ведомства'!G506</f>
        <v>2334185.38</v>
      </c>
      <c r="G564" s="15">
        <f>'[1]9.1 ведомства'!H506</f>
        <v>0</v>
      </c>
      <c r="H564" s="15">
        <f>'[1]9.1 ведомства'!I506</f>
        <v>2334185.38</v>
      </c>
      <c r="I564" s="15">
        <f>'[1]9.1 ведомства'!J506</f>
        <v>0</v>
      </c>
    </row>
    <row r="565" spans="1:9" ht="38.25" x14ac:dyDescent="0.25">
      <c r="A565" s="22" t="s">
        <v>535</v>
      </c>
      <c r="B565" s="13" t="s">
        <v>422</v>
      </c>
      <c r="C565" s="13" t="s">
        <v>180</v>
      </c>
      <c r="D565" s="23" t="s">
        <v>536</v>
      </c>
      <c r="E565" s="14"/>
      <c r="F565" s="15">
        <f>F566+F568+F570+F572</f>
        <v>16672151.18</v>
      </c>
      <c r="G565" s="15">
        <f t="shared" ref="G565:I565" si="129">G566+G568+G570+G572</f>
        <v>0</v>
      </c>
      <c r="H565" s="15">
        <f t="shared" si="129"/>
        <v>16672151.18</v>
      </c>
      <c r="I565" s="15">
        <f t="shared" si="129"/>
        <v>0</v>
      </c>
    </row>
    <row r="566" spans="1:9" ht="63.75" x14ac:dyDescent="0.25">
      <c r="A566" s="17" t="s">
        <v>31</v>
      </c>
      <c r="B566" s="13" t="s">
        <v>422</v>
      </c>
      <c r="C566" s="13" t="s">
        <v>180</v>
      </c>
      <c r="D566" s="13" t="s">
        <v>537</v>
      </c>
      <c r="E566" s="14"/>
      <c r="F566" s="15">
        <f>F567</f>
        <v>122000</v>
      </c>
      <c r="G566" s="15">
        <f t="shared" ref="G566:I566" si="130">G567</f>
        <v>0</v>
      </c>
      <c r="H566" s="15">
        <f t="shared" si="130"/>
        <v>122000</v>
      </c>
      <c r="I566" s="15">
        <f t="shared" si="130"/>
        <v>0</v>
      </c>
    </row>
    <row r="567" spans="1:9" ht="38.25" x14ac:dyDescent="0.25">
      <c r="A567" s="17" t="s">
        <v>152</v>
      </c>
      <c r="B567" s="13" t="s">
        <v>422</v>
      </c>
      <c r="C567" s="13" t="s">
        <v>180</v>
      </c>
      <c r="D567" s="13" t="s">
        <v>537</v>
      </c>
      <c r="E567" s="14">
        <v>600</v>
      </c>
      <c r="F567" s="15">
        <f>'[1]9.1 ведомства'!G509</f>
        <v>122000</v>
      </c>
      <c r="G567" s="15">
        <f>'[1]9.1 ведомства'!H509</f>
        <v>0</v>
      </c>
      <c r="H567" s="15">
        <f>'[1]9.1 ведомства'!I509</f>
        <v>122000</v>
      </c>
      <c r="I567" s="15">
        <f>'[1]9.1 ведомства'!J509</f>
        <v>0</v>
      </c>
    </row>
    <row r="568" spans="1:9" ht="38.25" x14ac:dyDescent="0.25">
      <c r="A568" s="22" t="s">
        <v>166</v>
      </c>
      <c r="B568" s="13" t="s">
        <v>422</v>
      </c>
      <c r="C568" s="13" t="s">
        <v>180</v>
      </c>
      <c r="D568" s="13" t="s">
        <v>538</v>
      </c>
      <c r="E568" s="14"/>
      <c r="F568" s="15">
        <f>F569</f>
        <v>13357139</v>
      </c>
      <c r="G568" s="15">
        <f t="shared" ref="G568:I568" si="131">G569</f>
        <v>0</v>
      </c>
      <c r="H568" s="15">
        <f t="shared" si="131"/>
        <v>13357139</v>
      </c>
      <c r="I568" s="15">
        <f t="shared" si="131"/>
        <v>0</v>
      </c>
    </row>
    <row r="569" spans="1:9" ht="38.25" x14ac:dyDescent="0.25">
      <c r="A569" s="17" t="s">
        <v>152</v>
      </c>
      <c r="B569" s="13" t="s">
        <v>422</v>
      </c>
      <c r="C569" s="13" t="s">
        <v>180</v>
      </c>
      <c r="D569" s="13" t="s">
        <v>538</v>
      </c>
      <c r="E569" s="14">
        <v>600</v>
      </c>
      <c r="F569" s="15">
        <f>'[1]9.1 ведомства'!G511</f>
        <v>13357139</v>
      </c>
      <c r="G569" s="15">
        <f>'[1]9.1 ведомства'!H511</f>
        <v>0</v>
      </c>
      <c r="H569" s="15">
        <f>'[1]9.1 ведомства'!I511</f>
        <v>13357139</v>
      </c>
      <c r="I569" s="15">
        <f>'[1]9.1 ведомства'!J511</f>
        <v>0</v>
      </c>
    </row>
    <row r="570" spans="1:9" ht="38.25" x14ac:dyDescent="0.25">
      <c r="A570" s="22" t="s">
        <v>170</v>
      </c>
      <c r="B570" s="13" t="s">
        <v>422</v>
      </c>
      <c r="C570" s="13" t="s">
        <v>180</v>
      </c>
      <c r="D570" s="13" t="s">
        <v>539</v>
      </c>
      <c r="E570" s="14"/>
      <c r="F570" s="15">
        <f>F571</f>
        <v>1570125.33</v>
      </c>
      <c r="G570" s="15">
        <f t="shared" ref="G570:I570" si="132">G571</f>
        <v>0</v>
      </c>
      <c r="H570" s="15">
        <f t="shared" si="132"/>
        <v>1570125.33</v>
      </c>
      <c r="I570" s="15">
        <f t="shared" si="132"/>
        <v>0</v>
      </c>
    </row>
    <row r="571" spans="1:9" ht="38.25" x14ac:dyDescent="0.25">
      <c r="A571" s="17" t="s">
        <v>152</v>
      </c>
      <c r="B571" s="13" t="s">
        <v>422</v>
      </c>
      <c r="C571" s="13" t="s">
        <v>180</v>
      </c>
      <c r="D571" s="13" t="s">
        <v>539</v>
      </c>
      <c r="E571" s="14">
        <v>600</v>
      </c>
      <c r="F571" s="15">
        <f>'[1]9.1 ведомства'!G515</f>
        <v>1570125.33</v>
      </c>
      <c r="G571" s="15">
        <f>'[1]9.1 ведомства'!H515</f>
        <v>0</v>
      </c>
      <c r="H571" s="15">
        <f>'[1]9.1 ведомства'!I515</f>
        <v>1570125.33</v>
      </c>
      <c r="I571" s="15">
        <f>'[1]9.1 ведомства'!J515</f>
        <v>0</v>
      </c>
    </row>
    <row r="572" spans="1:9" ht="38.25" x14ac:dyDescent="0.25">
      <c r="A572" s="22" t="s">
        <v>172</v>
      </c>
      <c r="B572" s="13" t="s">
        <v>422</v>
      </c>
      <c r="C572" s="13" t="s">
        <v>180</v>
      </c>
      <c r="D572" s="13" t="s">
        <v>540</v>
      </c>
      <c r="E572" s="14"/>
      <c r="F572" s="15">
        <f>F573</f>
        <v>1622886.85</v>
      </c>
      <c r="G572" s="15">
        <f t="shared" ref="G572:I572" si="133">G573</f>
        <v>0</v>
      </c>
      <c r="H572" s="15">
        <f t="shared" si="133"/>
        <v>1622886.85</v>
      </c>
      <c r="I572" s="15">
        <f t="shared" si="133"/>
        <v>0</v>
      </c>
    </row>
    <row r="573" spans="1:9" ht="38.25" x14ac:dyDescent="0.25">
      <c r="A573" s="17" t="s">
        <v>152</v>
      </c>
      <c r="B573" s="13" t="s">
        <v>422</v>
      </c>
      <c r="C573" s="13" t="s">
        <v>180</v>
      </c>
      <c r="D573" s="13" t="s">
        <v>540</v>
      </c>
      <c r="E573" s="14">
        <v>600</v>
      </c>
      <c r="F573" s="15">
        <f>'[1]9.1 ведомства'!G517</f>
        <v>1622886.85</v>
      </c>
      <c r="G573" s="15">
        <f>'[1]9.1 ведомства'!H517</f>
        <v>0</v>
      </c>
      <c r="H573" s="15">
        <f>'[1]9.1 ведомства'!I517</f>
        <v>1622886.85</v>
      </c>
      <c r="I573" s="15">
        <f>'[1]9.1 ведомства'!J517</f>
        <v>0</v>
      </c>
    </row>
    <row r="574" spans="1:9" x14ac:dyDescent="0.25">
      <c r="A574" s="17" t="s">
        <v>461</v>
      </c>
      <c r="B574" s="13" t="s">
        <v>422</v>
      </c>
      <c r="C574" s="13" t="s">
        <v>180</v>
      </c>
      <c r="D574" s="13" t="s">
        <v>462</v>
      </c>
      <c r="E574" s="14"/>
      <c r="F574" s="15">
        <f>F575</f>
        <v>10037000</v>
      </c>
      <c r="G574" s="15">
        <f>G575</f>
        <v>0</v>
      </c>
      <c r="H574" s="15">
        <f>H575</f>
        <v>10037000</v>
      </c>
      <c r="I574" s="15">
        <f>I575</f>
        <v>0</v>
      </c>
    </row>
    <row r="575" spans="1:9" ht="51" x14ac:dyDescent="0.25">
      <c r="A575" s="17" t="s">
        <v>463</v>
      </c>
      <c r="B575" s="13" t="s">
        <v>422</v>
      </c>
      <c r="C575" s="13" t="s">
        <v>180</v>
      </c>
      <c r="D575" s="13" t="s">
        <v>464</v>
      </c>
      <c r="E575" s="14"/>
      <c r="F575" s="15">
        <f>F576+F578+F580+F582+F584</f>
        <v>10037000</v>
      </c>
      <c r="G575" s="15">
        <f t="shared" ref="G575:I575" si="134">G576+G578+G580+G582+G584</f>
        <v>0</v>
      </c>
      <c r="H575" s="15">
        <f t="shared" si="134"/>
        <v>10037000</v>
      </c>
      <c r="I575" s="15">
        <f t="shared" si="134"/>
        <v>0</v>
      </c>
    </row>
    <row r="576" spans="1:9" ht="63.75" x14ac:dyDescent="0.25">
      <c r="A576" s="17" t="s">
        <v>31</v>
      </c>
      <c r="B576" s="13" t="s">
        <v>422</v>
      </c>
      <c r="C576" s="13" t="s">
        <v>180</v>
      </c>
      <c r="D576" s="13" t="s">
        <v>541</v>
      </c>
      <c r="E576" s="14"/>
      <c r="F576" s="15">
        <f>F577</f>
        <v>500000</v>
      </c>
      <c r="G576" s="15">
        <f>G577</f>
        <v>0</v>
      </c>
      <c r="H576" s="15">
        <f>H577</f>
        <v>500000</v>
      </c>
      <c r="I576" s="15">
        <f>I577</f>
        <v>0</v>
      </c>
    </row>
    <row r="577" spans="1:9" ht="38.25" x14ac:dyDescent="0.25">
      <c r="A577" s="17" t="s">
        <v>152</v>
      </c>
      <c r="B577" s="13" t="s">
        <v>422</v>
      </c>
      <c r="C577" s="13" t="s">
        <v>180</v>
      </c>
      <c r="D577" s="13" t="s">
        <v>541</v>
      </c>
      <c r="E577" s="14">
        <v>600</v>
      </c>
      <c r="F577" s="15">
        <f>'[1]9.1 ведомства'!G521</f>
        <v>500000</v>
      </c>
      <c r="G577" s="15">
        <f>'[1]9.1 ведомства'!H521</f>
        <v>0</v>
      </c>
      <c r="H577" s="15">
        <f>'[1]9.1 ведомства'!I521</f>
        <v>500000</v>
      </c>
      <c r="I577" s="15">
        <f>'[1]9.1 ведомства'!J521</f>
        <v>0</v>
      </c>
    </row>
    <row r="578" spans="1:9" ht="38.25" x14ac:dyDescent="0.25">
      <c r="A578" s="22" t="s">
        <v>166</v>
      </c>
      <c r="B578" s="13" t="s">
        <v>422</v>
      </c>
      <c r="C578" s="13" t="s">
        <v>180</v>
      </c>
      <c r="D578" s="13" t="s">
        <v>542</v>
      </c>
      <c r="E578" s="13"/>
      <c r="F578" s="15">
        <f>F579</f>
        <v>8297190</v>
      </c>
      <c r="G578" s="15">
        <f>G579</f>
        <v>0</v>
      </c>
      <c r="H578" s="15">
        <f>H579</f>
        <v>8297190</v>
      </c>
      <c r="I578" s="15">
        <f>I579</f>
        <v>0</v>
      </c>
    </row>
    <row r="579" spans="1:9" ht="38.25" x14ac:dyDescent="0.25">
      <c r="A579" s="17" t="s">
        <v>152</v>
      </c>
      <c r="B579" s="13" t="s">
        <v>422</v>
      </c>
      <c r="C579" s="13" t="s">
        <v>180</v>
      </c>
      <c r="D579" s="13" t="s">
        <v>542</v>
      </c>
      <c r="E579" s="13" t="s">
        <v>281</v>
      </c>
      <c r="F579" s="15">
        <f>'[1]9.1 ведомства'!G523</f>
        <v>8297190</v>
      </c>
      <c r="G579" s="15">
        <f>'[1]9.1 ведомства'!H523</f>
        <v>0</v>
      </c>
      <c r="H579" s="15">
        <f>'[1]9.1 ведомства'!I523</f>
        <v>8297190</v>
      </c>
      <c r="I579" s="15">
        <f>'[1]9.1 ведомства'!J523</f>
        <v>0</v>
      </c>
    </row>
    <row r="580" spans="1:9" ht="38.25" x14ac:dyDescent="0.25">
      <c r="A580" s="22" t="s">
        <v>168</v>
      </c>
      <c r="B580" s="13" t="s">
        <v>422</v>
      </c>
      <c r="C580" s="13" t="s">
        <v>180</v>
      </c>
      <c r="D580" s="13" t="s">
        <v>543</v>
      </c>
      <c r="E580" s="13"/>
      <c r="F580" s="15">
        <f>F581</f>
        <v>70000</v>
      </c>
      <c r="G580" s="15">
        <f t="shared" ref="G580:I580" si="135">G581</f>
        <v>0</v>
      </c>
      <c r="H580" s="15">
        <f t="shared" si="135"/>
        <v>70000</v>
      </c>
      <c r="I580" s="15">
        <f t="shared" si="135"/>
        <v>0</v>
      </c>
    </row>
    <row r="581" spans="1:9" ht="38.25" x14ac:dyDescent="0.25">
      <c r="A581" s="17" t="s">
        <v>152</v>
      </c>
      <c r="B581" s="13" t="s">
        <v>422</v>
      </c>
      <c r="C581" s="13" t="s">
        <v>180</v>
      </c>
      <c r="D581" s="13" t="s">
        <v>543</v>
      </c>
      <c r="E581" s="13" t="s">
        <v>281</v>
      </c>
      <c r="F581" s="15">
        <f>'[1]9.1 ведомства'!G525</f>
        <v>70000</v>
      </c>
      <c r="G581" s="15">
        <f>'[1]9.1 ведомства'!H525</f>
        <v>0</v>
      </c>
      <c r="H581" s="15">
        <f>'[1]9.1 ведомства'!I525</f>
        <v>70000</v>
      </c>
      <c r="I581" s="15">
        <f>'[1]9.1 ведомства'!J525</f>
        <v>0</v>
      </c>
    </row>
    <row r="582" spans="1:9" ht="38.25" x14ac:dyDescent="0.25">
      <c r="A582" s="22" t="s">
        <v>166</v>
      </c>
      <c r="B582" s="13" t="s">
        <v>422</v>
      </c>
      <c r="C582" s="13" t="s">
        <v>180</v>
      </c>
      <c r="D582" s="13" t="s">
        <v>544</v>
      </c>
      <c r="E582" s="13"/>
      <c r="F582" s="15">
        <f>F583</f>
        <v>220500</v>
      </c>
      <c r="G582" s="15">
        <f t="shared" ref="G582:I582" si="136">G583</f>
        <v>0</v>
      </c>
      <c r="H582" s="15">
        <f t="shared" si="136"/>
        <v>220500</v>
      </c>
      <c r="I582" s="15">
        <f t="shared" si="136"/>
        <v>0</v>
      </c>
    </row>
    <row r="583" spans="1:9" ht="38.25" x14ac:dyDescent="0.25">
      <c r="A583" s="17" t="s">
        <v>152</v>
      </c>
      <c r="B583" s="13" t="s">
        <v>422</v>
      </c>
      <c r="C583" s="13" t="s">
        <v>180</v>
      </c>
      <c r="D583" s="13" t="s">
        <v>544</v>
      </c>
      <c r="E583" s="13" t="s">
        <v>281</v>
      </c>
      <c r="F583" s="15">
        <f>'[1]9.1 ведомства'!G527</f>
        <v>220500</v>
      </c>
      <c r="G583" s="15">
        <f>'[1]9.1 ведомства'!H527</f>
        <v>0</v>
      </c>
      <c r="H583" s="15">
        <f>'[1]9.1 ведомства'!I527</f>
        <v>220500</v>
      </c>
      <c r="I583" s="15">
        <f>'[1]9.1 ведомства'!J527</f>
        <v>0</v>
      </c>
    </row>
    <row r="584" spans="1:9" ht="38.25" x14ac:dyDescent="0.25">
      <c r="A584" s="22" t="s">
        <v>172</v>
      </c>
      <c r="B584" s="13" t="s">
        <v>422</v>
      </c>
      <c r="C584" s="13" t="s">
        <v>180</v>
      </c>
      <c r="D584" s="13" t="s">
        <v>545</v>
      </c>
      <c r="E584" s="13"/>
      <c r="F584" s="15">
        <f>F585</f>
        <v>949310</v>
      </c>
      <c r="G584" s="15">
        <f t="shared" ref="G584:I584" si="137">G585</f>
        <v>0</v>
      </c>
      <c r="H584" s="15">
        <f t="shared" si="137"/>
        <v>949310</v>
      </c>
      <c r="I584" s="15">
        <f t="shared" si="137"/>
        <v>0</v>
      </c>
    </row>
    <row r="585" spans="1:9" ht="38.25" x14ac:dyDescent="0.25">
      <c r="A585" s="17" t="s">
        <v>152</v>
      </c>
      <c r="B585" s="13" t="s">
        <v>422</v>
      </c>
      <c r="C585" s="13" t="s">
        <v>180</v>
      </c>
      <c r="D585" s="13" t="s">
        <v>545</v>
      </c>
      <c r="E585" s="13" t="s">
        <v>281</v>
      </c>
      <c r="F585" s="15">
        <f>'[1]9.1 ведомства'!G529</f>
        <v>949310</v>
      </c>
      <c r="G585" s="15">
        <f>'[1]9.1 ведомства'!H529</f>
        <v>0</v>
      </c>
      <c r="H585" s="15">
        <f>'[1]9.1 ведомства'!I529</f>
        <v>949310</v>
      </c>
      <c r="I585" s="15">
        <f>'[1]9.1 ведомства'!J529</f>
        <v>0</v>
      </c>
    </row>
    <row r="586" spans="1:9" ht="25.5" x14ac:dyDescent="0.25">
      <c r="A586" s="17" t="s">
        <v>546</v>
      </c>
      <c r="B586" s="13" t="s">
        <v>422</v>
      </c>
      <c r="C586" s="13" t="s">
        <v>180</v>
      </c>
      <c r="D586" s="13" t="s">
        <v>312</v>
      </c>
      <c r="E586" s="14"/>
      <c r="F586" s="15">
        <f>F587</f>
        <v>153000</v>
      </c>
      <c r="G586" s="15">
        <f t="shared" ref="G586:I589" si="138">G587</f>
        <v>0</v>
      </c>
      <c r="H586" s="15">
        <f t="shared" si="138"/>
        <v>153000</v>
      </c>
      <c r="I586" s="15">
        <f t="shared" si="138"/>
        <v>0</v>
      </c>
    </row>
    <row r="587" spans="1:9" ht="38.25" x14ac:dyDescent="0.25">
      <c r="A587" s="17" t="s">
        <v>547</v>
      </c>
      <c r="B587" s="13" t="s">
        <v>422</v>
      </c>
      <c r="C587" s="13" t="s">
        <v>180</v>
      </c>
      <c r="D587" s="13" t="s">
        <v>473</v>
      </c>
      <c r="E587" s="14"/>
      <c r="F587" s="15">
        <f>F588</f>
        <v>153000</v>
      </c>
      <c r="G587" s="15">
        <f t="shared" si="138"/>
        <v>0</v>
      </c>
      <c r="H587" s="15">
        <f t="shared" si="138"/>
        <v>153000</v>
      </c>
      <c r="I587" s="15">
        <f t="shared" si="138"/>
        <v>0</v>
      </c>
    </row>
    <row r="588" spans="1:9" ht="38.25" x14ac:dyDescent="0.25">
      <c r="A588" s="17" t="s">
        <v>474</v>
      </c>
      <c r="B588" s="13" t="s">
        <v>422</v>
      </c>
      <c r="C588" s="13" t="s">
        <v>180</v>
      </c>
      <c r="D588" s="13" t="s">
        <v>475</v>
      </c>
      <c r="E588" s="14"/>
      <c r="F588" s="15">
        <f>F589</f>
        <v>153000</v>
      </c>
      <c r="G588" s="15">
        <f t="shared" si="138"/>
        <v>0</v>
      </c>
      <c r="H588" s="15">
        <f t="shared" si="138"/>
        <v>153000</v>
      </c>
      <c r="I588" s="15">
        <f t="shared" si="138"/>
        <v>0</v>
      </c>
    </row>
    <row r="589" spans="1:9" ht="51" x14ac:dyDescent="0.25">
      <c r="A589" s="17" t="s">
        <v>511</v>
      </c>
      <c r="B589" s="13" t="s">
        <v>422</v>
      </c>
      <c r="C589" s="13" t="s">
        <v>180</v>
      </c>
      <c r="D589" s="13" t="s">
        <v>548</v>
      </c>
      <c r="E589" s="14"/>
      <c r="F589" s="15">
        <f>F590</f>
        <v>153000</v>
      </c>
      <c r="G589" s="15">
        <f t="shared" si="138"/>
        <v>0</v>
      </c>
      <c r="H589" s="15">
        <f t="shared" si="138"/>
        <v>153000</v>
      </c>
      <c r="I589" s="15">
        <f t="shared" si="138"/>
        <v>0</v>
      </c>
    </row>
    <row r="590" spans="1:9" ht="38.25" x14ac:dyDescent="0.25">
      <c r="A590" s="17" t="s">
        <v>152</v>
      </c>
      <c r="B590" s="13" t="s">
        <v>422</v>
      </c>
      <c r="C590" s="13" t="s">
        <v>180</v>
      </c>
      <c r="D590" s="13" t="s">
        <v>548</v>
      </c>
      <c r="E590" s="14">
        <v>600</v>
      </c>
      <c r="F590" s="15">
        <f>'[1]9.1 ведомства'!G633</f>
        <v>153000</v>
      </c>
      <c r="G590" s="15">
        <f>'[1]9.1 ведомства'!H633</f>
        <v>0</v>
      </c>
      <c r="H590" s="15">
        <f>'[1]9.1 ведомства'!I633</f>
        <v>153000</v>
      </c>
      <c r="I590" s="15">
        <f>'[1]9.1 ведомства'!J633</f>
        <v>0</v>
      </c>
    </row>
    <row r="591" spans="1:9" x14ac:dyDescent="0.25">
      <c r="A591" s="17" t="s">
        <v>549</v>
      </c>
      <c r="B591" s="13" t="s">
        <v>233</v>
      </c>
      <c r="C591" s="13"/>
      <c r="D591" s="13"/>
      <c r="E591" s="13"/>
      <c r="F591" s="15">
        <f>F592+F652</f>
        <v>220676594.17000002</v>
      </c>
      <c r="G591" s="15">
        <f>G592+G652</f>
        <v>1050074.1299999999</v>
      </c>
      <c r="H591" s="15">
        <f>H592+H652</f>
        <v>220892594.17000002</v>
      </c>
      <c r="I591" s="15">
        <f>I592+I652</f>
        <v>1050074.1299999999</v>
      </c>
    </row>
    <row r="592" spans="1:9" x14ac:dyDescent="0.25">
      <c r="A592" s="17" t="s">
        <v>550</v>
      </c>
      <c r="B592" s="13" t="s">
        <v>233</v>
      </c>
      <c r="C592" s="13" t="s">
        <v>17</v>
      </c>
      <c r="D592" s="13"/>
      <c r="E592" s="13"/>
      <c r="F592" s="15">
        <f>F600+F593</f>
        <v>176415394.17000002</v>
      </c>
      <c r="G592" s="15">
        <f>G600+G593</f>
        <v>1050074.1299999999</v>
      </c>
      <c r="H592" s="15">
        <f>H600+H593</f>
        <v>176615394.17000002</v>
      </c>
      <c r="I592" s="15">
        <f>I600+I593</f>
        <v>1050074.1299999999</v>
      </c>
    </row>
    <row r="593" spans="1:9" ht="38.25" x14ac:dyDescent="0.25">
      <c r="A593" s="17" t="s">
        <v>551</v>
      </c>
      <c r="B593" s="13" t="s">
        <v>233</v>
      </c>
      <c r="C593" s="13" t="s">
        <v>17</v>
      </c>
      <c r="D593" s="13" t="s">
        <v>291</v>
      </c>
      <c r="E593" s="13"/>
      <c r="F593" s="15">
        <f>F594</f>
        <v>678100</v>
      </c>
      <c r="G593" s="15">
        <f t="shared" ref="G593:I594" si="139">G594</f>
        <v>0</v>
      </c>
      <c r="H593" s="15">
        <f t="shared" si="139"/>
        <v>678100</v>
      </c>
      <c r="I593" s="15">
        <f t="shared" si="139"/>
        <v>0</v>
      </c>
    </row>
    <row r="594" spans="1:9" ht="38.25" x14ac:dyDescent="0.25">
      <c r="A594" s="17" t="s">
        <v>552</v>
      </c>
      <c r="B594" s="13" t="s">
        <v>233</v>
      </c>
      <c r="C594" s="13" t="s">
        <v>17</v>
      </c>
      <c r="D594" s="13" t="s">
        <v>553</v>
      </c>
      <c r="E594" s="13"/>
      <c r="F594" s="15">
        <f>F595</f>
        <v>678100</v>
      </c>
      <c r="G594" s="15">
        <f t="shared" si="139"/>
        <v>0</v>
      </c>
      <c r="H594" s="15">
        <f t="shared" si="139"/>
        <v>678100</v>
      </c>
      <c r="I594" s="15">
        <f t="shared" si="139"/>
        <v>0</v>
      </c>
    </row>
    <row r="595" spans="1:9" ht="51" x14ac:dyDescent="0.25">
      <c r="A595" s="22" t="s">
        <v>554</v>
      </c>
      <c r="B595" s="13" t="s">
        <v>233</v>
      </c>
      <c r="C595" s="13" t="s">
        <v>17</v>
      </c>
      <c r="D595" s="13" t="s">
        <v>555</v>
      </c>
      <c r="E595" s="13"/>
      <c r="F595" s="15">
        <f>F596+F598</f>
        <v>678100</v>
      </c>
      <c r="G595" s="15">
        <f>G596+G598</f>
        <v>0</v>
      </c>
      <c r="H595" s="15">
        <f>H596+H598</f>
        <v>678100</v>
      </c>
      <c r="I595" s="15">
        <f>I596+I598</f>
        <v>0</v>
      </c>
    </row>
    <row r="596" spans="1:9" ht="38.25" x14ac:dyDescent="0.25">
      <c r="A596" s="22" t="s">
        <v>556</v>
      </c>
      <c r="B596" s="13" t="s">
        <v>233</v>
      </c>
      <c r="C596" s="13" t="s">
        <v>17</v>
      </c>
      <c r="D596" s="13" t="s">
        <v>557</v>
      </c>
      <c r="E596" s="13"/>
      <c r="F596" s="15">
        <f>F597</f>
        <v>100400</v>
      </c>
      <c r="G596" s="15">
        <f>G597</f>
        <v>0</v>
      </c>
      <c r="H596" s="15">
        <f>H597</f>
        <v>100400</v>
      </c>
      <c r="I596" s="15">
        <f>I597</f>
        <v>0</v>
      </c>
    </row>
    <row r="597" spans="1:9" ht="38.25" x14ac:dyDescent="0.25">
      <c r="A597" s="17" t="s">
        <v>152</v>
      </c>
      <c r="B597" s="13" t="s">
        <v>233</v>
      </c>
      <c r="C597" s="13" t="s">
        <v>17</v>
      </c>
      <c r="D597" s="13" t="s">
        <v>557</v>
      </c>
      <c r="E597" s="13" t="s">
        <v>281</v>
      </c>
      <c r="F597" s="15">
        <f>'[1]9.1 ведомства'!G640</f>
        <v>100400</v>
      </c>
      <c r="G597" s="15">
        <f>'[1]9.1 ведомства'!H640</f>
        <v>0</v>
      </c>
      <c r="H597" s="15">
        <f>'[1]9.1 ведомства'!I640</f>
        <v>100400</v>
      </c>
      <c r="I597" s="15">
        <f>'[1]9.1 ведомства'!J640</f>
        <v>0</v>
      </c>
    </row>
    <row r="598" spans="1:9" ht="38.25" x14ac:dyDescent="0.25">
      <c r="A598" s="22" t="s">
        <v>558</v>
      </c>
      <c r="B598" s="13" t="s">
        <v>233</v>
      </c>
      <c r="C598" s="13" t="s">
        <v>17</v>
      </c>
      <c r="D598" s="13" t="s">
        <v>559</v>
      </c>
      <c r="E598" s="13"/>
      <c r="F598" s="15">
        <f>F599</f>
        <v>577700</v>
      </c>
      <c r="G598" s="15">
        <f>G599</f>
        <v>0</v>
      </c>
      <c r="H598" s="15">
        <f>H599</f>
        <v>577700</v>
      </c>
      <c r="I598" s="15">
        <f>I599</f>
        <v>0</v>
      </c>
    </row>
    <row r="599" spans="1:9" ht="38.25" x14ac:dyDescent="0.25">
      <c r="A599" s="17" t="s">
        <v>152</v>
      </c>
      <c r="B599" s="13" t="s">
        <v>233</v>
      </c>
      <c r="C599" s="13" t="s">
        <v>17</v>
      </c>
      <c r="D599" s="13" t="s">
        <v>559</v>
      </c>
      <c r="E599" s="13" t="s">
        <v>281</v>
      </c>
      <c r="F599" s="15">
        <f>'[1]9.1 ведомства'!G642</f>
        <v>577700</v>
      </c>
      <c r="G599" s="15">
        <f>'[1]9.1 ведомства'!H642</f>
        <v>0</v>
      </c>
      <c r="H599" s="15">
        <f>'[1]9.1 ведомства'!I642</f>
        <v>577700</v>
      </c>
      <c r="I599" s="15">
        <f>'[1]9.1 ведомства'!J642</f>
        <v>0</v>
      </c>
    </row>
    <row r="600" spans="1:9" ht="25.5" x14ac:dyDescent="0.25">
      <c r="A600" s="17" t="s">
        <v>546</v>
      </c>
      <c r="B600" s="13" t="s">
        <v>233</v>
      </c>
      <c r="C600" s="13" t="s">
        <v>17</v>
      </c>
      <c r="D600" s="13" t="s">
        <v>312</v>
      </c>
      <c r="E600" s="13"/>
      <c r="F600" s="15">
        <f>F601+F619+F640</f>
        <v>175737294.17000002</v>
      </c>
      <c r="G600" s="15">
        <f>G601+G619+G640</f>
        <v>1050074.1299999999</v>
      </c>
      <c r="H600" s="15">
        <f>H601+H619+H640</f>
        <v>175937294.17000002</v>
      </c>
      <c r="I600" s="15">
        <f>I601+I619+I640</f>
        <v>1050074.1299999999</v>
      </c>
    </row>
    <row r="601" spans="1:9" ht="51" x14ac:dyDescent="0.25">
      <c r="A601" s="17" t="s">
        <v>560</v>
      </c>
      <c r="B601" s="13" t="s">
        <v>233</v>
      </c>
      <c r="C601" s="13" t="s">
        <v>17</v>
      </c>
      <c r="D601" s="13" t="s">
        <v>561</v>
      </c>
      <c r="E601" s="13"/>
      <c r="F601" s="15">
        <f>F602</f>
        <v>66869600.170000002</v>
      </c>
      <c r="G601" s="15">
        <f t="shared" ref="G601:I601" si="140">G602</f>
        <v>401353.13</v>
      </c>
      <c r="H601" s="15">
        <f t="shared" si="140"/>
        <v>66869600.170000002</v>
      </c>
      <c r="I601" s="15">
        <f t="shared" si="140"/>
        <v>401353.13</v>
      </c>
    </row>
    <row r="602" spans="1:9" ht="25.5" x14ac:dyDescent="0.25">
      <c r="A602" s="17" t="s">
        <v>562</v>
      </c>
      <c r="B602" s="13" t="s">
        <v>233</v>
      </c>
      <c r="C602" s="13" t="s">
        <v>17</v>
      </c>
      <c r="D602" s="13" t="s">
        <v>563</v>
      </c>
      <c r="E602" s="13"/>
      <c r="F602" s="15">
        <f>F603+F605+F607+F617+F615+F609+F611+F613</f>
        <v>66869600.170000002</v>
      </c>
      <c r="G602" s="15">
        <f t="shared" ref="G602:I602" si="141">G603+G605+G607+G617+G615+G609+G611+G613</f>
        <v>401353.13</v>
      </c>
      <c r="H602" s="15">
        <f t="shared" si="141"/>
        <v>66869600.170000002</v>
      </c>
      <c r="I602" s="15">
        <f t="shared" si="141"/>
        <v>401353.13</v>
      </c>
    </row>
    <row r="603" spans="1:9" ht="63.75" x14ac:dyDescent="0.25">
      <c r="A603" s="17" t="s">
        <v>31</v>
      </c>
      <c r="B603" s="13" t="s">
        <v>233</v>
      </c>
      <c r="C603" s="13" t="s">
        <v>17</v>
      </c>
      <c r="D603" s="13" t="s">
        <v>564</v>
      </c>
      <c r="E603" s="13"/>
      <c r="F603" s="15">
        <f>F604</f>
        <v>800000</v>
      </c>
      <c r="G603" s="15">
        <f>G604</f>
        <v>0</v>
      </c>
      <c r="H603" s="15">
        <f>H604</f>
        <v>800000</v>
      </c>
      <c r="I603" s="15">
        <f>I604</f>
        <v>0</v>
      </c>
    </row>
    <row r="604" spans="1:9" ht="38.25" x14ac:dyDescent="0.25">
      <c r="A604" s="17" t="s">
        <v>152</v>
      </c>
      <c r="B604" s="13" t="s">
        <v>233</v>
      </c>
      <c r="C604" s="13" t="s">
        <v>17</v>
      </c>
      <c r="D604" s="13" t="s">
        <v>564</v>
      </c>
      <c r="E604" s="13" t="s">
        <v>281</v>
      </c>
      <c r="F604" s="15">
        <f>'[1]9.1 ведомства'!G647</f>
        <v>800000</v>
      </c>
      <c r="G604" s="15">
        <f>'[1]9.1 ведомства'!H647</f>
        <v>0</v>
      </c>
      <c r="H604" s="15">
        <f>'[1]9.1 ведомства'!I647</f>
        <v>800000</v>
      </c>
      <c r="I604" s="15">
        <f>'[1]9.1 ведомства'!J647</f>
        <v>0</v>
      </c>
    </row>
    <row r="605" spans="1:9" ht="63.75" x14ac:dyDescent="0.25">
      <c r="A605" s="17" t="s">
        <v>163</v>
      </c>
      <c r="B605" s="13" t="s">
        <v>233</v>
      </c>
      <c r="C605" s="13" t="s">
        <v>17</v>
      </c>
      <c r="D605" s="13" t="s">
        <v>565</v>
      </c>
      <c r="E605" s="13"/>
      <c r="F605" s="15">
        <f>F606</f>
        <v>365245</v>
      </c>
      <c r="G605" s="15">
        <f>G606</f>
        <v>365245</v>
      </c>
      <c r="H605" s="15">
        <f>H606</f>
        <v>365245</v>
      </c>
      <c r="I605" s="15">
        <f>I606</f>
        <v>365245</v>
      </c>
    </row>
    <row r="606" spans="1:9" ht="38.25" x14ac:dyDescent="0.25">
      <c r="A606" s="17" t="s">
        <v>152</v>
      </c>
      <c r="B606" s="13" t="s">
        <v>233</v>
      </c>
      <c r="C606" s="13" t="s">
        <v>17</v>
      </c>
      <c r="D606" s="13" t="s">
        <v>565</v>
      </c>
      <c r="E606" s="13" t="s">
        <v>281</v>
      </c>
      <c r="F606" s="15">
        <f>'[1]9.1 ведомства'!G649</f>
        <v>365245</v>
      </c>
      <c r="G606" s="15">
        <f>'[1]9.1 ведомства'!H649</f>
        <v>365245</v>
      </c>
      <c r="H606" s="15">
        <f>'[1]9.1 ведомства'!I649</f>
        <v>365245</v>
      </c>
      <c r="I606" s="15">
        <f>'[1]9.1 ведомства'!J649</f>
        <v>365245</v>
      </c>
    </row>
    <row r="607" spans="1:9" ht="38.25" x14ac:dyDescent="0.25">
      <c r="A607" s="22" t="s">
        <v>166</v>
      </c>
      <c r="B607" s="13" t="s">
        <v>233</v>
      </c>
      <c r="C607" s="13" t="s">
        <v>17</v>
      </c>
      <c r="D607" s="13" t="s">
        <v>566</v>
      </c>
      <c r="E607" s="14"/>
      <c r="F607" s="15">
        <f>F608</f>
        <v>52937405.950000003</v>
      </c>
      <c r="G607" s="15">
        <f>G608</f>
        <v>0</v>
      </c>
      <c r="H607" s="15">
        <f>H608</f>
        <v>52937405.950000003</v>
      </c>
      <c r="I607" s="15">
        <f>I608</f>
        <v>0</v>
      </c>
    </row>
    <row r="608" spans="1:9" ht="38.25" x14ac:dyDescent="0.25">
      <c r="A608" s="17" t="s">
        <v>152</v>
      </c>
      <c r="B608" s="13" t="s">
        <v>233</v>
      </c>
      <c r="C608" s="13" t="s">
        <v>17</v>
      </c>
      <c r="D608" s="13" t="s">
        <v>566</v>
      </c>
      <c r="E608" s="14">
        <v>600</v>
      </c>
      <c r="F608" s="15">
        <f>'[1]9.1 ведомства'!G651</f>
        <v>52937405.950000003</v>
      </c>
      <c r="G608" s="15">
        <f>'[1]9.1 ведомства'!H651</f>
        <v>0</v>
      </c>
      <c r="H608" s="15">
        <f>'[1]9.1 ведомства'!I651</f>
        <v>52937405.950000003</v>
      </c>
      <c r="I608" s="15">
        <f>'[1]9.1 ведомства'!J651</f>
        <v>0</v>
      </c>
    </row>
    <row r="609" spans="1:9" ht="38.25" x14ac:dyDescent="0.25">
      <c r="A609" s="22" t="s">
        <v>168</v>
      </c>
      <c r="B609" s="13" t="s">
        <v>233</v>
      </c>
      <c r="C609" s="13" t="s">
        <v>17</v>
      </c>
      <c r="D609" s="13" t="s">
        <v>567</v>
      </c>
      <c r="E609" s="14"/>
      <c r="F609" s="15">
        <f>F610</f>
        <v>4908800</v>
      </c>
      <c r="G609" s="15">
        <f t="shared" ref="G609:I609" si="142">G610</f>
        <v>0</v>
      </c>
      <c r="H609" s="15">
        <f t="shared" si="142"/>
        <v>4908800</v>
      </c>
      <c r="I609" s="15">
        <f t="shared" si="142"/>
        <v>0</v>
      </c>
    </row>
    <row r="610" spans="1:9" ht="38.25" x14ac:dyDescent="0.25">
      <c r="A610" s="17" t="s">
        <v>152</v>
      </c>
      <c r="B610" s="13" t="s">
        <v>233</v>
      </c>
      <c r="C610" s="13" t="s">
        <v>17</v>
      </c>
      <c r="D610" s="13" t="s">
        <v>567</v>
      </c>
      <c r="E610" s="14">
        <v>600</v>
      </c>
      <c r="F610" s="15">
        <f>'[1]9.1 ведомства'!G653</f>
        <v>4908800</v>
      </c>
      <c r="G610" s="15">
        <f>'[1]9.1 ведомства'!H653</f>
        <v>0</v>
      </c>
      <c r="H610" s="15">
        <f>'[1]9.1 ведомства'!I653</f>
        <v>4908800</v>
      </c>
      <c r="I610" s="15">
        <f>'[1]9.1 ведомства'!J653</f>
        <v>0</v>
      </c>
    </row>
    <row r="611" spans="1:9" ht="38.25" x14ac:dyDescent="0.25">
      <c r="A611" s="22" t="s">
        <v>170</v>
      </c>
      <c r="B611" s="13" t="s">
        <v>233</v>
      </c>
      <c r="C611" s="13" t="s">
        <v>17</v>
      </c>
      <c r="D611" s="13" t="s">
        <v>568</v>
      </c>
      <c r="E611" s="14"/>
      <c r="F611" s="15">
        <f>F612</f>
        <v>4380200</v>
      </c>
      <c r="G611" s="15">
        <f t="shared" ref="G611:I611" si="143">G612</f>
        <v>0</v>
      </c>
      <c r="H611" s="15">
        <f t="shared" si="143"/>
        <v>4380200</v>
      </c>
      <c r="I611" s="15">
        <f t="shared" si="143"/>
        <v>0</v>
      </c>
    </row>
    <row r="612" spans="1:9" ht="38.25" x14ac:dyDescent="0.25">
      <c r="A612" s="17" t="s">
        <v>152</v>
      </c>
      <c r="B612" s="13" t="s">
        <v>233</v>
      </c>
      <c r="C612" s="13" t="s">
        <v>17</v>
      </c>
      <c r="D612" s="13" t="s">
        <v>568</v>
      </c>
      <c r="E612" s="14">
        <v>600</v>
      </c>
      <c r="F612" s="15">
        <f>'[1]9.1 ведомства'!G655</f>
        <v>4380200</v>
      </c>
      <c r="G612" s="15">
        <f>'[1]9.1 ведомства'!H655</f>
        <v>0</v>
      </c>
      <c r="H612" s="15">
        <f>'[1]9.1 ведомства'!I655</f>
        <v>4380200</v>
      </c>
      <c r="I612" s="15">
        <f>'[1]9.1 ведомства'!J655</f>
        <v>0</v>
      </c>
    </row>
    <row r="613" spans="1:9" ht="38.25" x14ac:dyDescent="0.25">
      <c r="A613" s="22" t="s">
        <v>172</v>
      </c>
      <c r="B613" s="13" t="s">
        <v>233</v>
      </c>
      <c r="C613" s="13" t="s">
        <v>17</v>
      </c>
      <c r="D613" s="13" t="s">
        <v>569</v>
      </c>
      <c r="E613" s="14"/>
      <c r="F613" s="15">
        <f>F614</f>
        <v>3233703.04</v>
      </c>
      <c r="G613" s="15">
        <f t="shared" ref="G613:I613" si="144">G614</f>
        <v>0</v>
      </c>
      <c r="H613" s="15">
        <f t="shared" si="144"/>
        <v>3233703.04</v>
      </c>
      <c r="I613" s="15">
        <f t="shared" si="144"/>
        <v>0</v>
      </c>
    </row>
    <row r="614" spans="1:9" ht="38.25" x14ac:dyDescent="0.25">
      <c r="A614" s="17" t="s">
        <v>152</v>
      </c>
      <c r="B614" s="13" t="s">
        <v>233</v>
      </c>
      <c r="C614" s="13" t="s">
        <v>17</v>
      </c>
      <c r="D614" s="13" t="s">
        <v>569</v>
      </c>
      <c r="E614" s="14">
        <v>600</v>
      </c>
      <c r="F614" s="15">
        <f>'[1]9.1 ведомства'!G657</f>
        <v>3233703.04</v>
      </c>
      <c r="G614" s="15">
        <f>'[1]9.1 ведомства'!H657</f>
        <v>0</v>
      </c>
      <c r="H614" s="15">
        <f>'[1]9.1 ведомства'!I657</f>
        <v>3233703.04</v>
      </c>
      <c r="I614" s="15">
        <f>'[1]9.1 ведомства'!J657</f>
        <v>0</v>
      </c>
    </row>
    <row r="615" spans="1:9" ht="25.5" x14ac:dyDescent="0.25">
      <c r="A615" s="17" t="s">
        <v>570</v>
      </c>
      <c r="B615" s="13" t="s">
        <v>233</v>
      </c>
      <c r="C615" s="13" t="s">
        <v>17</v>
      </c>
      <c r="D615" s="13" t="s">
        <v>571</v>
      </c>
      <c r="E615" s="13"/>
      <c r="F615" s="15">
        <f>F616</f>
        <v>36108.129999999997</v>
      </c>
      <c r="G615" s="15">
        <f>G616</f>
        <v>36108.129999999997</v>
      </c>
      <c r="H615" s="15">
        <f>H616</f>
        <v>36108.129999999997</v>
      </c>
      <c r="I615" s="15">
        <f>I616</f>
        <v>36108.129999999997</v>
      </c>
    </row>
    <row r="616" spans="1:9" ht="38.25" x14ac:dyDescent="0.25">
      <c r="A616" s="17" t="s">
        <v>152</v>
      </c>
      <c r="B616" s="13" t="s">
        <v>233</v>
      </c>
      <c r="C616" s="13" t="s">
        <v>17</v>
      </c>
      <c r="D616" s="13" t="s">
        <v>571</v>
      </c>
      <c r="E616" s="13" t="s">
        <v>281</v>
      </c>
      <c r="F616" s="15">
        <f>'[1]9.1 ведомства'!G659</f>
        <v>36108.129999999997</v>
      </c>
      <c r="G616" s="15">
        <f>'[1]9.1 ведомства'!H659</f>
        <v>36108.129999999997</v>
      </c>
      <c r="H616" s="15">
        <f>'[1]9.1 ведомства'!I659</f>
        <v>36108.129999999997</v>
      </c>
      <c r="I616" s="15">
        <f>'[1]9.1 ведомства'!J659</f>
        <v>36108.129999999997</v>
      </c>
    </row>
    <row r="617" spans="1:9" ht="51" x14ac:dyDescent="0.25">
      <c r="A617" s="17" t="s">
        <v>174</v>
      </c>
      <c r="B617" s="13" t="s">
        <v>233</v>
      </c>
      <c r="C617" s="13" t="s">
        <v>17</v>
      </c>
      <c r="D617" s="13" t="s">
        <v>572</v>
      </c>
      <c r="E617" s="13"/>
      <c r="F617" s="15">
        <f>F618</f>
        <v>208138.05</v>
      </c>
      <c r="G617" s="15">
        <f>G618</f>
        <v>0</v>
      </c>
      <c r="H617" s="15">
        <f>H618</f>
        <v>208138.05</v>
      </c>
      <c r="I617" s="15">
        <f>I618</f>
        <v>0</v>
      </c>
    </row>
    <row r="618" spans="1:9" ht="38.25" x14ac:dyDescent="0.25">
      <c r="A618" s="17" t="s">
        <v>152</v>
      </c>
      <c r="B618" s="13" t="s">
        <v>233</v>
      </c>
      <c r="C618" s="13" t="s">
        <v>17</v>
      </c>
      <c r="D618" s="13" t="s">
        <v>572</v>
      </c>
      <c r="E618" s="13" t="s">
        <v>281</v>
      </c>
      <c r="F618" s="15">
        <f>'[1]9.1 ведомства'!G663</f>
        <v>208138.05</v>
      </c>
      <c r="G618" s="15">
        <f>'[1]9.1 ведомства'!H663</f>
        <v>0</v>
      </c>
      <c r="H618" s="15">
        <f>'[1]9.1 ведомства'!I663</f>
        <v>208138.05</v>
      </c>
      <c r="I618" s="15">
        <f>'[1]9.1 ведомства'!J663</f>
        <v>0</v>
      </c>
    </row>
    <row r="619" spans="1:9" ht="38.25" x14ac:dyDescent="0.25">
      <c r="A619" s="17" t="s">
        <v>573</v>
      </c>
      <c r="B619" s="13" t="s">
        <v>233</v>
      </c>
      <c r="C619" s="13" t="s">
        <v>17</v>
      </c>
      <c r="D619" s="13" t="s">
        <v>574</v>
      </c>
      <c r="E619" s="13"/>
      <c r="F619" s="15">
        <f>F620+F637</f>
        <v>92976994</v>
      </c>
      <c r="G619" s="15">
        <f>G620+G637</f>
        <v>648721</v>
      </c>
      <c r="H619" s="15">
        <f>H620+H637</f>
        <v>93176994</v>
      </c>
      <c r="I619" s="15">
        <f>I620+I637</f>
        <v>648721</v>
      </c>
    </row>
    <row r="620" spans="1:9" ht="51" x14ac:dyDescent="0.25">
      <c r="A620" s="17" t="s">
        <v>575</v>
      </c>
      <c r="B620" s="13" t="s">
        <v>233</v>
      </c>
      <c r="C620" s="13" t="s">
        <v>17</v>
      </c>
      <c r="D620" s="13" t="s">
        <v>576</v>
      </c>
      <c r="E620" s="13"/>
      <c r="F620" s="15">
        <f>F621+F623+F625+F635+F633+F627+F629+F631</f>
        <v>92666994</v>
      </c>
      <c r="G620" s="15">
        <f t="shared" ref="G620:I620" si="145">G621+G623+G625+G635+G633+G627+G629+G631</f>
        <v>648721</v>
      </c>
      <c r="H620" s="15">
        <f t="shared" si="145"/>
        <v>92866994</v>
      </c>
      <c r="I620" s="15">
        <f t="shared" si="145"/>
        <v>648721</v>
      </c>
    </row>
    <row r="621" spans="1:9" ht="63.75" x14ac:dyDescent="0.25">
      <c r="A621" s="17" t="s">
        <v>31</v>
      </c>
      <c r="B621" s="13" t="s">
        <v>233</v>
      </c>
      <c r="C621" s="13" t="s">
        <v>17</v>
      </c>
      <c r="D621" s="13" t="s">
        <v>577</v>
      </c>
      <c r="E621" s="13"/>
      <c r="F621" s="15">
        <f>F622</f>
        <v>1143000</v>
      </c>
      <c r="G621" s="15">
        <f>G622</f>
        <v>0</v>
      </c>
      <c r="H621" s="15">
        <f>H622</f>
        <v>1343000</v>
      </c>
      <c r="I621" s="15">
        <f>I622</f>
        <v>0</v>
      </c>
    </row>
    <row r="622" spans="1:9" ht="38.25" x14ac:dyDescent="0.25">
      <c r="A622" s="17" t="s">
        <v>152</v>
      </c>
      <c r="B622" s="13" t="s">
        <v>233</v>
      </c>
      <c r="C622" s="13" t="s">
        <v>17</v>
      </c>
      <c r="D622" s="13" t="s">
        <v>577</v>
      </c>
      <c r="E622" s="13" t="s">
        <v>281</v>
      </c>
      <c r="F622" s="15">
        <f>'[1]9.1 ведомства'!G672</f>
        <v>1143000</v>
      </c>
      <c r="G622" s="15">
        <f>'[1]9.1 ведомства'!H672</f>
        <v>0</v>
      </c>
      <c r="H622" s="15">
        <f>'[1]9.1 ведомства'!I672</f>
        <v>1343000</v>
      </c>
      <c r="I622" s="15">
        <f>'[1]9.1 ведомства'!J672</f>
        <v>0</v>
      </c>
    </row>
    <row r="623" spans="1:9" ht="63.75" x14ac:dyDescent="0.25">
      <c r="A623" s="17" t="s">
        <v>163</v>
      </c>
      <c r="B623" s="13" t="s">
        <v>233</v>
      </c>
      <c r="C623" s="13" t="s">
        <v>17</v>
      </c>
      <c r="D623" s="13" t="s">
        <v>578</v>
      </c>
      <c r="E623" s="13"/>
      <c r="F623" s="15">
        <f>F624</f>
        <v>648721</v>
      </c>
      <c r="G623" s="15">
        <f>G624</f>
        <v>648721</v>
      </c>
      <c r="H623" s="15">
        <f>H624</f>
        <v>648721</v>
      </c>
      <c r="I623" s="15">
        <f>I624</f>
        <v>648721</v>
      </c>
    </row>
    <row r="624" spans="1:9" ht="38.25" x14ac:dyDescent="0.25">
      <c r="A624" s="17" t="s">
        <v>152</v>
      </c>
      <c r="B624" s="13" t="s">
        <v>233</v>
      </c>
      <c r="C624" s="13" t="s">
        <v>17</v>
      </c>
      <c r="D624" s="13" t="s">
        <v>578</v>
      </c>
      <c r="E624" s="13" t="s">
        <v>281</v>
      </c>
      <c r="F624" s="15">
        <f>'[1]9.1 ведомства'!G674</f>
        <v>648721</v>
      </c>
      <c r="G624" s="15">
        <f>'[1]9.1 ведомства'!H674</f>
        <v>648721</v>
      </c>
      <c r="H624" s="15">
        <f>'[1]9.1 ведомства'!I674</f>
        <v>648721</v>
      </c>
      <c r="I624" s="15">
        <f>'[1]9.1 ведомства'!J674</f>
        <v>648721</v>
      </c>
    </row>
    <row r="625" spans="1:9" ht="38.25" x14ac:dyDescent="0.25">
      <c r="A625" s="22" t="s">
        <v>166</v>
      </c>
      <c r="B625" s="13" t="s">
        <v>233</v>
      </c>
      <c r="C625" s="13" t="s">
        <v>17</v>
      </c>
      <c r="D625" s="13" t="s">
        <v>579</v>
      </c>
      <c r="E625" s="14"/>
      <c r="F625" s="15">
        <f>F626</f>
        <v>67649054.689999998</v>
      </c>
      <c r="G625" s="15">
        <f>G626</f>
        <v>0</v>
      </c>
      <c r="H625" s="15">
        <f>H626</f>
        <v>67649054.689999998</v>
      </c>
      <c r="I625" s="15">
        <f>I626</f>
        <v>0</v>
      </c>
    </row>
    <row r="626" spans="1:9" ht="38.25" x14ac:dyDescent="0.25">
      <c r="A626" s="17" t="s">
        <v>152</v>
      </c>
      <c r="B626" s="13" t="s">
        <v>233</v>
      </c>
      <c r="C626" s="13" t="s">
        <v>17</v>
      </c>
      <c r="D626" s="13" t="s">
        <v>579</v>
      </c>
      <c r="E626" s="14">
        <v>600</v>
      </c>
      <c r="F626" s="15">
        <f>'[1]9.1 ведомства'!G676</f>
        <v>67649054.689999998</v>
      </c>
      <c r="G626" s="15">
        <f>'[1]9.1 ведомства'!H676</f>
        <v>0</v>
      </c>
      <c r="H626" s="15">
        <f>'[1]9.1 ведомства'!I676</f>
        <v>67649054.689999998</v>
      </c>
      <c r="I626" s="15">
        <f>'[1]9.1 ведомства'!J676</f>
        <v>0</v>
      </c>
    </row>
    <row r="627" spans="1:9" ht="38.25" x14ac:dyDescent="0.25">
      <c r="A627" s="22" t="s">
        <v>168</v>
      </c>
      <c r="B627" s="13" t="s">
        <v>233</v>
      </c>
      <c r="C627" s="13" t="s">
        <v>17</v>
      </c>
      <c r="D627" s="13" t="s">
        <v>580</v>
      </c>
      <c r="E627" s="14"/>
      <c r="F627" s="15">
        <f>F628</f>
        <v>7605700</v>
      </c>
      <c r="G627" s="15">
        <f t="shared" ref="G627:I627" si="146">G628</f>
        <v>0</v>
      </c>
      <c r="H627" s="15">
        <f t="shared" si="146"/>
        <v>7605700</v>
      </c>
      <c r="I627" s="15">
        <f t="shared" si="146"/>
        <v>0</v>
      </c>
    </row>
    <row r="628" spans="1:9" ht="38.25" x14ac:dyDescent="0.25">
      <c r="A628" s="17" t="s">
        <v>152</v>
      </c>
      <c r="B628" s="13" t="s">
        <v>233</v>
      </c>
      <c r="C628" s="13" t="s">
        <v>17</v>
      </c>
      <c r="D628" s="13" t="s">
        <v>580</v>
      </c>
      <c r="E628" s="14">
        <v>600</v>
      </c>
      <c r="F628" s="15">
        <f>'[1]9.1 ведомства'!G678</f>
        <v>7605700</v>
      </c>
      <c r="G628" s="15">
        <f>'[1]9.1 ведомства'!H678</f>
        <v>0</v>
      </c>
      <c r="H628" s="15">
        <f>'[1]9.1 ведомства'!I678</f>
        <v>7605700</v>
      </c>
      <c r="I628" s="15">
        <f>'[1]9.1 ведомства'!J678</f>
        <v>0</v>
      </c>
    </row>
    <row r="629" spans="1:9" ht="38.25" x14ac:dyDescent="0.25">
      <c r="A629" s="22" t="s">
        <v>170</v>
      </c>
      <c r="B629" s="13" t="s">
        <v>233</v>
      </c>
      <c r="C629" s="13" t="s">
        <v>17</v>
      </c>
      <c r="D629" s="13" t="s">
        <v>581</v>
      </c>
      <c r="E629" s="14"/>
      <c r="F629" s="15">
        <f>F630</f>
        <v>6989600</v>
      </c>
      <c r="G629" s="15">
        <f t="shared" ref="G629:I629" si="147">G630</f>
        <v>0</v>
      </c>
      <c r="H629" s="15">
        <f t="shared" si="147"/>
        <v>6989600</v>
      </c>
      <c r="I629" s="15">
        <f t="shared" si="147"/>
        <v>0</v>
      </c>
    </row>
    <row r="630" spans="1:9" ht="38.25" x14ac:dyDescent="0.25">
      <c r="A630" s="17" t="s">
        <v>152</v>
      </c>
      <c r="B630" s="13" t="s">
        <v>233</v>
      </c>
      <c r="C630" s="13" t="s">
        <v>17</v>
      </c>
      <c r="D630" s="13" t="s">
        <v>581</v>
      </c>
      <c r="E630" s="14">
        <v>600</v>
      </c>
      <c r="F630" s="15">
        <f>'[1]9.1 ведомства'!G680</f>
        <v>6989600</v>
      </c>
      <c r="G630" s="15">
        <f>'[1]9.1 ведомства'!H680</f>
        <v>0</v>
      </c>
      <c r="H630" s="15">
        <f>'[1]9.1 ведомства'!I680</f>
        <v>6989600</v>
      </c>
      <c r="I630" s="15">
        <f>'[1]9.1 ведомства'!J680</f>
        <v>0</v>
      </c>
    </row>
    <row r="631" spans="1:9" ht="38.25" x14ac:dyDescent="0.25">
      <c r="A631" s="22" t="s">
        <v>172</v>
      </c>
      <c r="B631" s="13" t="s">
        <v>233</v>
      </c>
      <c r="C631" s="13" t="s">
        <v>17</v>
      </c>
      <c r="D631" s="13" t="s">
        <v>582</v>
      </c>
      <c r="E631" s="14"/>
      <c r="F631" s="15">
        <f>F632</f>
        <v>8117239</v>
      </c>
      <c r="G631" s="15">
        <f t="shared" ref="G631:I631" si="148">G632</f>
        <v>0</v>
      </c>
      <c r="H631" s="15">
        <f t="shared" si="148"/>
        <v>8117239</v>
      </c>
      <c r="I631" s="15">
        <f t="shared" si="148"/>
        <v>0</v>
      </c>
    </row>
    <row r="632" spans="1:9" ht="38.25" x14ac:dyDescent="0.25">
      <c r="A632" s="17" t="s">
        <v>152</v>
      </c>
      <c r="B632" s="13" t="s">
        <v>233</v>
      </c>
      <c r="C632" s="13" t="s">
        <v>17</v>
      </c>
      <c r="D632" s="13" t="s">
        <v>582</v>
      </c>
      <c r="E632" s="14">
        <v>600</v>
      </c>
      <c r="F632" s="15">
        <f>'[1]9.1 ведомства'!G682</f>
        <v>8117239</v>
      </c>
      <c r="G632" s="15">
        <f>'[1]9.1 ведомства'!H682</f>
        <v>0</v>
      </c>
      <c r="H632" s="15">
        <f>'[1]9.1 ведомства'!I682</f>
        <v>8117239</v>
      </c>
      <c r="I632" s="15">
        <f>'[1]9.1 ведомства'!J682</f>
        <v>0</v>
      </c>
    </row>
    <row r="633" spans="1:9" ht="25.5" x14ac:dyDescent="0.25">
      <c r="A633" s="22" t="s">
        <v>159</v>
      </c>
      <c r="B633" s="13" t="s">
        <v>233</v>
      </c>
      <c r="C633" s="13" t="s">
        <v>17</v>
      </c>
      <c r="D633" s="13" t="s">
        <v>583</v>
      </c>
      <c r="E633" s="13"/>
      <c r="F633" s="15">
        <f>F634</f>
        <v>144000</v>
      </c>
      <c r="G633" s="15">
        <f>G634</f>
        <v>0</v>
      </c>
      <c r="H633" s="15">
        <f>H634</f>
        <v>144000</v>
      </c>
      <c r="I633" s="15">
        <f>I634</f>
        <v>0</v>
      </c>
    </row>
    <row r="634" spans="1:9" ht="38.25" x14ac:dyDescent="0.25">
      <c r="A634" s="17" t="s">
        <v>152</v>
      </c>
      <c r="B634" s="13" t="s">
        <v>233</v>
      </c>
      <c r="C634" s="13" t="s">
        <v>17</v>
      </c>
      <c r="D634" s="13" t="s">
        <v>583</v>
      </c>
      <c r="E634" s="13" t="s">
        <v>281</v>
      </c>
      <c r="F634" s="15">
        <f>'[1]9.1 ведомства'!G684</f>
        <v>144000</v>
      </c>
      <c r="G634" s="15">
        <f>'[1]9.1 ведомства'!H684</f>
        <v>0</v>
      </c>
      <c r="H634" s="15">
        <f>'[1]9.1 ведомства'!I684</f>
        <v>144000</v>
      </c>
      <c r="I634" s="15">
        <f>'[1]9.1 ведомства'!J684</f>
        <v>0</v>
      </c>
    </row>
    <row r="635" spans="1:9" ht="51" x14ac:dyDescent="0.25">
      <c r="A635" s="17" t="s">
        <v>174</v>
      </c>
      <c r="B635" s="13" t="s">
        <v>233</v>
      </c>
      <c r="C635" s="13" t="s">
        <v>17</v>
      </c>
      <c r="D635" s="13" t="s">
        <v>584</v>
      </c>
      <c r="E635" s="13"/>
      <c r="F635" s="15">
        <f>F636</f>
        <v>369679.31</v>
      </c>
      <c r="G635" s="15">
        <f>G636</f>
        <v>0</v>
      </c>
      <c r="H635" s="15">
        <f>H636</f>
        <v>369679.31</v>
      </c>
      <c r="I635" s="15">
        <f>I636</f>
        <v>0</v>
      </c>
    </row>
    <row r="636" spans="1:9" ht="38.25" x14ac:dyDescent="0.25">
      <c r="A636" s="17" t="s">
        <v>152</v>
      </c>
      <c r="B636" s="13" t="s">
        <v>233</v>
      </c>
      <c r="C636" s="13" t="s">
        <v>17</v>
      </c>
      <c r="D636" s="13" t="s">
        <v>584</v>
      </c>
      <c r="E636" s="13" t="s">
        <v>281</v>
      </c>
      <c r="F636" s="15">
        <f>'[1]9.1 ведомства'!G686</f>
        <v>369679.31</v>
      </c>
      <c r="G636" s="15">
        <f>'[1]9.1 ведомства'!H686</f>
        <v>0</v>
      </c>
      <c r="H636" s="15">
        <f>'[1]9.1 ведомства'!I686</f>
        <v>369679.31</v>
      </c>
      <c r="I636" s="15">
        <f>'[1]9.1 ведомства'!J686</f>
        <v>0</v>
      </c>
    </row>
    <row r="637" spans="1:9" ht="51" x14ac:dyDescent="0.25">
      <c r="A637" s="17" t="s">
        <v>585</v>
      </c>
      <c r="B637" s="13" t="s">
        <v>233</v>
      </c>
      <c r="C637" s="13" t="s">
        <v>17</v>
      </c>
      <c r="D637" s="13" t="s">
        <v>586</v>
      </c>
      <c r="E637" s="13"/>
      <c r="F637" s="15">
        <f>F638</f>
        <v>310000</v>
      </c>
      <c r="G637" s="15">
        <f t="shared" ref="G637:I637" si="149">G638</f>
        <v>0</v>
      </c>
      <c r="H637" s="15">
        <f t="shared" si="149"/>
        <v>310000</v>
      </c>
      <c r="I637" s="15">
        <f t="shared" si="149"/>
        <v>0</v>
      </c>
    </row>
    <row r="638" spans="1:9" ht="25.5" x14ac:dyDescent="0.25">
      <c r="A638" s="17" t="s">
        <v>483</v>
      </c>
      <c r="B638" s="13" t="s">
        <v>233</v>
      </c>
      <c r="C638" s="13" t="s">
        <v>17</v>
      </c>
      <c r="D638" s="13" t="s">
        <v>587</v>
      </c>
      <c r="E638" s="13"/>
      <c r="F638" s="15">
        <f>F639</f>
        <v>310000</v>
      </c>
      <c r="G638" s="15">
        <f>G639</f>
        <v>0</v>
      </c>
      <c r="H638" s="15">
        <f>H639</f>
        <v>310000</v>
      </c>
      <c r="I638" s="15">
        <f>I639</f>
        <v>0</v>
      </c>
    </row>
    <row r="639" spans="1:9" ht="38.25" x14ac:dyDescent="0.25">
      <c r="A639" s="17" t="s">
        <v>152</v>
      </c>
      <c r="B639" s="13" t="s">
        <v>233</v>
      </c>
      <c r="C639" s="13" t="s">
        <v>17</v>
      </c>
      <c r="D639" s="13" t="s">
        <v>587</v>
      </c>
      <c r="E639" s="13" t="s">
        <v>281</v>
      </c>
      <c r="F639" s="15">
        <f>'[1]9.1 ведомства'!G689</f>
        <v>310000</v>
      </c>
      <c r="G639" s="15">
        <f>'[1]9.1 ведомства'!H689</f>
        <v>0</v>
      </c>
      <c r="H639" s="15">
        <f>'[1]9.1 ведомства'!I689</f>
        <v>310000</v>
      </c>
      <c r="I639" s="15">
        <f>'[1]9.1 ведомства'!J689</f>
        <v>0</v>
      </c>
    </row>
    <row r="640" spans="1:9" ht="25.5" x14ac:dyDescent="0.25">
      <c r="A640" s="17" t="s">
        <v>588</v>
      </c>
      <c r="B640" s="13" t="s">
        <v>233</v>
      </c>
      <c r="C640" s="13" t="s">
        <v>17</v>
      </c>
      <c r="D640" s="13" t="s">
        <v>589</v>
      </c>
      <c r="E640" s="13"/>
      <c r="F640" s="15">
        <f>F641</f>
        <v>15890700</v>
      </c>
      <c r="G640" s="15">
        <f>G641</f>
        <v>0</v>
      </c>
      <c r="H640" s="15">
        <f>H641</f>
        <v>15890700</v>
      </c>
      <c r="I640" s="15">
        <f>I641</f>
        <v>0</v>
      </c>
    </row>
    <row r="641" spans="1:9" ht="51" x14ac:dyDescent="0.25">
      <c r="A641" s="17" t="s">
        <v>590</v>
      </c>
      <c r="B641" s="13" t="s">
        <v>233</v>
      </c>
      <c r="C641" s="13" t="s">
        <v>17</v>
      </c>
      <c r="D641" s="13" t="s">
        <v>591</v>
      </c>
      <c r="E641" s="13"/>
      <c r="F641" s="15">
        <f>F642+F644+F646+F648+F650</f>
        <v>15890700</v>
      </c>
      <c r="G641" s="15">
        <f t="shared" ref="G641:I641" si="150">G642+G644+G646+G648+G650</f>
        <v>0</v>
      </c>
      <c r="H641" s="15">
        <f t="shared" si="150"/>
        <v>15890700</v>
      </c>
      <c r="I641" s="15">
        <f t="shared" si="150"/>
        <v>0</v>
      </c>
    </row>
    <row r="642" spans="1:9" ht="63.75" x14ac:dyDescent="0.25">
      <c r="A642" s="17" t="s">
        <v>31</v>
      </c>
      <c r="B642" s="13" t="s">
        <v>233</v>
      </c>
      <c r="C642" s="13" t="s">
        <v>17</v>
      </c>
      <c r="D642" s="13" t="s">
        <v>592</v>
      </c>
      <c r="E642" s="13"/>
      <c r="F642" s="15">
        <f>F643</f>
        <v>250000</v>
      </c>
      <c r="G642" s="15">
        <f>G643</f>
        <v>0</v>
      </c>
      <c r="H642" s="15">
        <f>H643</f>
        <v>250000</v>
      </c>
      <c r="I642" s="15">
        <f>I643</f>
        <v>0</v>
      </c>
    </row>
    <row r="643" spans="1:9" ht="38.25" x14ac:dyDescent="0.25">
      <c r="A643" s="17" t="s">
        <v>152</v>
      </c>
      <c r="B643" s="13" t="s">
        <v>233</v>
      </c>
      <c r="C643" s="13" t="s">
        <v>17</v>
      </c>
      <c r="D643" s="13" t="s">
        <v>592</v>
      </c>
      <c r="E643" s="13" t="s">
        <v>281</v>
      </c>
      <c r="F643" s="15">
        <f>'[1]9.1 ведомства'!G695</f>
        <v>250000</v>
      </c>
      <c r="G643" s="15">
        <f>'[1]9.1 ведомства'!H695</f>
        <v>0</v>
      </c>
      <c r="H643" s="15">
        <f>'[1]9.1 ведомства'!I695</f>
        <v>250000</v>
      </c>
      <c r="I643" s="15">
        <f>'[1]9.1 ведомства'!J695</f>
        <v>0</v>
      </c>
    </row>
    <row r="644" spans="1:9" ht="38.25" x14ac:dyDescent="0.25">
      <c r="A644" s="22" t="s">
        <v>166</v>
      </c>
      <c r="B644" s="13" t="s">
        <v>233</v>
      </c>
      <c r="C644" s="13" t="s">
        <v>17</v>
      </c>
      <c r="D644" s="13" t="s">
        <v>593</v>
      </c>
      <c r="E644" s="14"/>
      <c r="F644" s="15">
        <f>F645</f>
        <v>13026360</v>
      </c>
      <c r="G644" s="15">
        <f>G645</f>
        <v>0</v>
      </c>
      <c r="H644" s="15">
        <f>H645</f>
        <v>13026360</v>
      </c>
      <c r="I644" s="15">
        <f>I645</f>
        <v>0</v>
      </c>
    </row>
    <row r="645" spans="1:9" ht="38.25" x14ac:dyDescent="0.25">
      <c r="A645" s="17" t="s">
        <v>152</v>
      </c>
      <c r="B645" s="13" t="s">
        <v>233</v>
      </c>
      <c r="C645" s="13" t="s">
        <v>17</v>
      </c>
      <c r="D645" s="13" t="s">
        <v>593</v>
      </c>
      <c r="E645" s="14">
        <v>600</v>
      </c>
      <c r="F645" s="15">
        <f>'[1]9.1 ведомства'!G697</f>
        <v>13026360</v>
      </c>
      <c r="G645" s="15">
        <f>'[1]9.1 ведомства'!H697</f>
        <v>0</v>
      </c>
      <c r="H645" s="15">
        <f>'[1]9.1 ведомства'!I697</f>
        <v>13026360</v>
      </c>
      <c r="I645" s="15">
        <f>'[1]9.1 ведомства'!J697</f>
        <v>0</v>
      </c>
    </row>
    <row r="646" spans="1:9" ht="38.25" x14ac:dyDescent="0.25">
      <c r="A646" s="22" t="s">
        <v>168</v>
      </c>
      <c r="B646" s="13" t="s">
        <v>233</v>
      </c>
      <c r="C646" s="13" t="s">
        <v>17</v>
      </c>
      <c r="D646" s="13" t="s">
        <v>594</v>
      </c>
      <c r="E646" s="14"/>
      <c r="F646" s="15">
        <f>F647</f>
        <v>862400</v>
      </c>
      <c r="G646" s="15">
        <f t="shared" ref="G646:I646" si="151">G647</f>
        <v>0</v>
      </c>
      <c r="H646" s="15">
        <f t="shared" si="151"/>
        <v>862400</v>
      </c>
      <c r="I646" s="15">
        <f t="shared" si="151"/>
        <v>0</v>
      </c>
    </row>
    <row r="647" spans="1:9" ht="38.25" x14ac:dyDescent="0.25">
      <c r="A647" s="17" t="s">
        <v>152</v>
      </c>
      <c r="B647" s="13" t="s">
        <v>233</v>
      </c>
      <c r="C647" s="13" t="s">
        <v>17</v>
      </c>
      <c r="D647" s="13" t="s">
        <v>594</v>
      </c>
      <c r="E647" s="14">
        <v>600</v>
      </c>
      <c r="F647" s="15">
        <f>'[1]9.1 ведомства'!G699</f>
        <v>862400</v>
      </c>
      <c r="G647" s="15">
        <f>'[1]9.1 ведомства'!H699</f>
        <v>0</v>
      </c>
      <c r="H647" s="15">
        <f>'[1]9.1 ведомства'!I699</f>
        <v>862400</v>
      </c>
      <c r="I647" s="15">
        <f>'[1]9.1 ведомства'!J699</f>
        <v>0</v>
      </c>
    </row>
    <row r="648" spans="1:9" ht="38.25" x14ac:dyDescent="0.25">
      <c r="A648" s="22" t="s">
        <v>170</v>
      </c>
      <c r="B648" s="13" t="s">
        <v>233</v>
      </c>
      <c r="C648" s="13" t="s">
        <v>17</v>
      </c>
      <c r="D648" s="13" t="s">
        <v>595</v>
      </c>
      <c r="E648" s="14"/>
      <c r="F648" s="15">
        <f>F649</f>
        <v>1016900</v>
      </c>
      <c r="G648" s="15">
        <f t="shared" ref="G648:I648" si="152">G649</f>
        <v>0</v>
      </c>
      <c r="H648" s="15">
        <f t="shared" si="152"/>
        <v>1016900</v>
      </c>
      <c r="I648" s="15">
        <f t="shared" si="152"/>
        <v>0</v>
      </c>
    </row>
    <row r="649" spans="1:9" ht="38.25" x14ac:dyDescent="0.25">
      <c r="A649" s="17" t="s">
        <v>152</v>
      </c>
      <c r="B649" s="13" t="s">
        <v>233</v>
      </c>
      <c r="C649" s="13" t="s">
        <v>17</v>
      </c>
      <c r="D649" s="13" t="s">
        <v>595</v>
      </c>
      <c r="E649" s="14">
        <v>600</v>
      </c>
      <c r="F649" s="15">
        <f>'[1]9.1 ведомства'!G701</f>
        <v>1016900</v>
      </c>
      <c r="G649" s="15">
        <f>'[1]9.1 ведомства'!H701</f>
        <v>0</v>
      </c>
      <c r="H649" s="15">
        <f>'[1]9.1 ведомства'!I701</f>
        <v>1016900</v>
      </c>
      <c r="I649" s="15">
        <f>'[1]9.1 ведомства'!J701</f>
        <v>0</v>
      </c>
    </row>
    <row r="650" spans="1:9" ht="38.25" x14ac:dyDescent="0.25">
      <c r="A650" s="22" t="s">
        <v>172</v>
      </c>
      <c r="B650" s="13" t="s">
        <v>233</v>
      </c>
      <c r="C650" s="13" t="s">
        <v>17</v>
      </c>
      <c r="D650" s="13" t="s">
        <v>596</v>
      </c>
      <c r="E650" s="14"/>
      <c r="F650" s="15">
        <f>F651</f>
        <v>735040</v>
      </c>
      <c r="G650" s="15">
        <f t="shared" ref="G650:I650" si="153">G651</f>
        <v>0</v>
      </c>
      <c r="H650" s="15">
        <f t="shared" si="153"/>
        <v>735040</v>
      </c>
      <c r="I650" s="15">
        <f t="shared" si="153"/>
        <v>0</v>
      </c>
    </row>
    <row r="651" spans="1:9" ht="38.25" x14ac:dyDescent="0.25">
      <c r="A651" s="17" t="s">
        <v>152</v>
      </c>
      <c r="B651" s="13" t="s">
        <v>233</v>
      </c>
      <c r="C651" s="13" t="s">
        <v>17</v>
      </c>
      <c r="D651" s="13" t="s">
        <v>596</v>
      </c>
      <c r="E651" s="14">
        <v>600</v>
      </c>
      <c r="F651" s="15">
        <f>'[1]9.1 ведомства'!G703</f>
        <v>735040</v>
      </c>
      <c r="G651" s="15">
        <f>'[1]9.1 ведомства'!H703</f>
        <v>0</v>
      </c>
      <c r="H651" s="15">
        <f>'[1]9.1 ведомства'!I703</f>
        <v>735040</v>
      </c>
      <c r="I651" s="15">
        <f>'[1]9.1 ведомства'!J703</f>
        <v>0</v>
      </c>
    </row>
    <row r="652" spans="1:9" ht="25.5" x14ac:dyDescent="0.25">
      <c r="A652" s="17" t="s">
        <v>597</v>
      </c>
      <c r="B652" s="13" t="s">
        <v>233</v>
      </c>
      <c r="C652" s="13" t="s">
        <v>62</v>
      </c>
      <c r="D652" s="13"/>
      <c r="E652" s="13"/>
      <c r="F652" s="15">
        <f>+F653</f>
        <v>44261200</v>
      </c>
      <c r="G652" s="15">
        <f>+G653</f>
        <v>0</v>
      </c>
      <c r="H652" s="15">
        <f>+H653</f>
        <v>44277200</v>
      </c>
      <c r="I652" s="15">
        <f>+I653</f>
        <v>0</v>
      </c>
    </row>
    <row r="653" spans="1:9" ht="25.5" x14ac:dyDescent="0.25">
      <c r="A653" s="17" t="s">
        <v>546</v>
      </c>
      <c r="B653" s="13" t="s">
        <v>233</v>
      </c>
      <c r="C653" s="13" t="s">
        <v>62</v>
      </c>
      <c r="D653" s="13" t="s">
        <v>312</v>
      </c>
      <c r="E653" s="13"/>
      <c r="F653" s="15">
        <f>F654+F662+F666+F658</f>
        <v>44261200</v>
      </c>
      <c r="G653" s="15">
        <f>G654+G662+G666+G658</f>
        <v>0</v>
      </c>
      <c r="H653" s="15">
        <f>H654+H662+H666+H658</f>
        <v>44277200</v>
      </c>
      <c r="I653" s="15">
        <f>I654+I662+I666+I658</f>
        <v>0</v>
      </c>
    </row>
    <row r="654" spans="1:9" ht="38.25" x14ac:dyDescent="0.25">
      <c r="A654" s="17" t="s">
        <v>573</v>
      </c>
      <c r="B654" s="13" t="s">
        <v>233</v>
      </c>
      <c r="C654" s="13" t="s">
        <v>62</v>
      </c>
      <c r="D654" s="13" t="s">
        <v>574</v>
      </c>
      <c r="E654" s="13"/>
      <c r="F654" s="15">
        <f>F655</f>
        <v>72000</v>
      </c>
      <c r="G654" s="15">
        <f t="shared" ref="G654:I656" si="154">G655</f>
        <v>0</v>
      </c>
      <c r="H654" s="15">
        <f t="shared" si="154"/>
        <v>72000</v>
      </c>
      <c r="I654" s="15">
        <f t="shared" si="154"/>
        <v>0</v>
      </c>
    </row>
    <row r="655" spans="1:9" ht="51" x14ac:dyDescent="0.25">
      <c r="A655" s="17" t="s">
        <v>575</v>
      </c>
      <c r="B655" s="13" t="s">
        <v>233</v>
      </c>
      <c r="C655" s="13" t="s">
        <v>62</v>
      </c>
      <c r="D655" s="13" t="s">
        <v>576</v>
      </c>
      <c r="E655" s="13"/>
      <c r="F655" s="15">
        <f>F656</f>
        <v>72000</v>
      </c>
      <c r="G655" s="15">
        <f t="shared" si="154"/>
        <v>0</v>
      </c>
      <c r="H655" s="15">
        <f t="shared" si="154"/>
        <v>72000</v>
      </c>
      <c r="I655" s="15">
        <f t="shared" si="154"/>
        <v>0</v>
      </c>
    </row>
    <row r="656" spans="1:9" ht="51" x14ac:dyDescent="0.25">
      <c r="A656" s="17" t="s">
        <v>511</v>
      </c>
      <c r="B656" s="13" t="s">
        <v>233</v>
      </c>
      <c r="C656" s="13" t="s">
        <v>62</v>
      </c>
      <c r="D656" s="13" t="s">
        <v>598</v>
      </c>
      <c r="E656" s="13"/>
      <c r="F656" s="15">
        <f>F657</f>
        <v>72000</v>
      </c>
      <c r="G656" s="15">
        <f t="shared" si="154"/>
        <v>0</v>
      </c>
      <c r="H656" s="15">
        <f t="shared" si="154"/>
        <v>72000</v>
      </c>
      <c r="I656" s="15">
        <f t="shared" si="154"/>
        <v>0</v>
      </c>
    </row>
    <row r="657" spans="1:9" ht="38.25" x14ac:dyDescent="0.25">
      <c r="A657" s="17" t="s">
        <v>152</v>
      </c>
      <c r="B657" s="13" t="s">
        <v>233</v>
      </c>
      <c r="C657" s="13" t="s">
        <v>62</v>
      </c>
      <c r="D657" s="13" t="s">
        <v>598</v>
      </c>
      <c r="E657" s="13" t="s">
        <v>281</v>
      </c>
      <c r="F657" s="15">
        <f>'[1]9.1 ведомства'!G709</f>
        <v>72000</v>
      </c>
      <c r="G657" s="15">
        <f>'[1]9.1 ведомства'!H709</f>
        <v>0</v>
      </c>
      <c r="H657" s="15">
        <f>'[1]9.1 ведомства'!I709</f>
        <v>72000</v>
      </c>
      <c r="I657" s="15">
        <f>'[1]9.1 ведомства'!J709</f>
        <v>0</v>
      </c>
    </row>
    <row r="658" spans="1:9" ht="25.5" x14ac:dyDescent="0.25">
      <c r="A658" s="17" t="s">
        <v>588</v>
      </c>
      <c r="B658" s="13" t="s">
        <v>233</v>
      </c>
      <c r="C658" s="13" t="s">
        <v>62</v>
      </c>
      <c r="D658" s="13" t="s">
        <v>589</v>
      </c>
      <c r="E658" s="13"/>
      <c r="F658" s="15">
        <f>F659</f>
        <v>9000</v>
      </c>
      <c r="G658" s="15">
        <f t="shared" ref="G658:I660" si="155">G659</f>
        <v>0</v>
      </c>
      <c r="H658" s="15">
        <f t="shared" si="155"/>
        <v>9000</v>
      </c>
      <c r="I658" s="15">
        <f t="shared" si="155"/>
        <v>0</v>
      </c>
    </row>
    <row r="659" spans="1:9" ht="51" x14ac:dyDescent="0.25">
      <c r="A659" s="17" t="s">
        <v>590</v>
      </c>
      <c r="B659" s="13" t="s">
        <v>233</v>
      </c>
      <c r="C659" s="13" t="s">
        <v>62</v>
      </c>
      <c r="D659" s="13" t="s">
        <v>591</v>
      </c>
      <c r="E659" s="13"/>
      <c r="F659" s="15">
        <f>F660</f>
        <v>9000</v>
      </c>
      <c r="G659" s="15">
        <f t="shared" si="155"/>
        <v>0</v>
      </c>
      <c r="H659" s="15">
        <f t="shared" si="155"/>
        <v>9000</v>
      </c>
      <c r="I659" s="15">
        <f t="shared" si="155"/>
        <v>0</v>
      </c>
    </row>
    <row r="660" spans="1:9" ht="51" x14ac:dyDescent="0.25">
      <c r="A660" s="17" t="s">
        <v>511</v>
      </c>
      <c r="B660" s="13" t="s">
        <v>233</v>
      </c>
      <c r="C660" s="13" t="s">
        <v>62</v>
      </c>
      <c r="D660" s="13" t="s">
        <v>599</v>
      </c>
      <c r="E660" s="13"/>
      <c r="F660" s="15">
        <f>F661</f>
        <v>9000</v>
      </c>
      <c r="G660" s="15">
        <f t="shared" si="155"/>
        <v>0</v>
      </c>
      <c r="H660" s="15">
        <f t="shared" si="155"/>
        <v>9000</v>
      </c>
      <c r="I660" s="15">
        <f t="shared" si="155"/>
        <v>0</v>
      </c>
    </row>
    <row r="661" spans="1:9" ht="38.25" x14ac:dyDescent="0.25">
      <c r="A661" s="17" t="s">
        <v>152</v>
      </c>
      <c r="B661" s="13" t="s">
        <v>233</v>
      </c>
      <c r="C661" s="13" t="s">
        <v>62</v>
      </c>
      <c r="D661" s="13" t="s">
        <v>599</v>
      </c>
      <c r="E661" s="13" t="s">
        <v>281</v>
      </c>
      <c r="F661" s="15">
        <f>'[1]9.1 ведомства'!G713</f>
        <v>9000</v>
      </c>
      <c r="G661" s="15">
        <f>'[1]9.1 ведомства'!H713</f>
        <v>0</v>
      </c>
      <c r="H661" s="15">
        <f>'[1]9.1 ведомства'!I713</f>
        <v>9000</v>
      </c>
      <c r="I661" s="15">
        <f>'[1]9.1 ведомства'!J713</f>
        <v>0</v>
      </c>
    </row>
    <row r="662" spans="1:9" ht="51" x14ac:dyDescent="0.25">
      <c r="A662" s="17" t="s">
        <v>600</v>
      </c>
      <c r="B662" s="13" t="s">
        <v>233</v>
      </c>
      <c r="C662" s="13" t="s">
        <v>62</v>
      </c>
      <c r="D662" s="13" t="s">
        <v>313</v>
      </c>
      <c r="E662" s="14"/>
      <c r="F662" s="15">
        <f>F663</f>
        <v>1484000</v>
      </c>
      <c r="G662" s="15">
        <f t="shared" ref="G662:I664" si="156">G663</f>
        <v>0</v>
      </c>
      <c r="H662" s="15">
        <f t="shared" si="156"/>
        <v>1500000</v>
      </c>
      <c r="I662" s="15">
        <f t="shared" si="156"/>
        <v>0</v>
      </c>
    </row>
    <row r="663" spans="1:9" ht="63.75" x14ac:dyDescent="0.25">
      <c r="A663" s="17" t="s">
        <v>314</v>
      </c>
      <c r="B663" s="13" t="s">
        <v>233</v>
      </c>
      <c r="C663" s="13" t="s">
        <v>62</v>
      </c>
      <c r="D663" s="13" t="s">
        <v>315</v>
      </c>
      <c r="E663" s="14"/>
      <c r="F663" s="15">
        <f>F664</f>
        <v>1484000</v>
      </c>
      <c r="G663" s="15">
        <f t="shared" si="156"/>
        <v>0</v>
      </c>
      <c r="H663" s="15">
        <f t="shared" si="156"/>
        <v>1500000</v>
      </c>
      <c r="I663" s="15">
        <f t="shared" si="156"/>
        <v>0</v>
      </c>
    </row>
    <row r="664" spans="1:9" ht="25.5" x14ac:dyDescent="0.25">
      <c r="A664" s="18" t="s">
        <v>149</v>
      </c>
      <c r="B664" s="13" t="s">
        <v>233</v>
      </c>
      <c r="C664" s="13" t="s">
        <v>62</v>
      </c>
      <c r="D664" s="13" t="s">
        <v>316</v>
      </c>
      <c r="E664" s="14"/>
      <c r="F664" s="15">
        <f>F665</f>
        <v>1484000</v>
      </c>
      <c r="G664" s="15">
        <f t="shared" si="156"/>
        <v>0</v>
      </c>
      <c r="H664" s="15">
        <f t="shared" si="156"/>
        <v>1500000</v>
      </c>
      <c r="I664" s="15">
        <f t="shared" si="156"/>
        <v>0</v>
      </c>
    </row>
    <row r="665" spans="1:9" ht="38.25" x14ac:dyDescent="0.25">
      <c r="A665" s="17" t="s">
        <v>152</v>
      </c>
      <c r="B665" s="13" t="s">
        <v>233</v>
      </c>
      <c r="C665" s="13" t="s">
        <v>62</v>
      </c>
      <c r="D665" s="13" t="s">
        <v>316</v>
      </c>
      <c r="E665" s="14">
        <v>600</v>
      </c>
      <c r="F665" s="15">
        <f>'[1]9.1 ведомства'!G185+'[1]9.1 ведомства'!G1033</f>
        <v>1484000</v>
      </c>
      <c r="G665" s="15">
        <f>'[1]9.1 ведомства'!H185+'[1]9.1 ведомства'!H1033</f>
        <v>0</v>
      </c>
      <c r="H665" s="15">
        <f>'[1]9.1 ведомства'!I185+'[1]9.1 ведомства'!I1033</f>
        <v>1500000</v>
      </c>
      <c r="I665" s="15">
        <f>'[1]9.1 ведомства'!J185+'[1]9.1 ведомства'!J1033</f>
        <v>0</v>
      </c>
    </row>
    <row r="666" spans="1:9" ht="89.25" x14ac:dyDescent="0.25">
      <c r="A666" s="17" t="s">
        <v>601</v>
      </c>
      <c r="B666" s="13" t="s">
        <v>233</v>
      </c>
      <c r="C666" s="13" t="s">
        <v>62</v>
      </c>
      <c r="D666" s="13" t="s">
        <v>602</v>
      </c>
      <c r="E666" s="13"/>
      <c r="F666" s="15">
        <f>F667+F678</f>
        <v>42696200</v>
      </c>
      <c r="G666" s="15">
        <f t="shared" ref="G666:I666" si="157">G667+G678</f>
        <v>0</v>
      </c>
      <c r="H666" s="15">
        <f t="shared" si="157"/>
        <v>42696200</v>
      </c>
      <c r="I666" s="15">
        <f t="shared" si="157"/>
        <v>0</v>
      </c>
    </row>
    <row r="667" spans="1:9" ht="51" x14ac:dyDescent="0.25">
      <c r="A667" s="17" t="s">
        <v>603</v>
      </c>
      <c r="B667" s="13" t="s">
        <v>233</v>
      </c>
      <c r="C667" s="13" t="s">
        <v>62</v>
      </c>
      <c r="D667" s="13" t="s">
        <v>604</v>
      </c>
      <c r="E667" s="13"/>
      <c r="F667" s="15">
        <f>F668+F670+F672+F674+F676</f>
        <v>17894700</v>
      </c>
      <c r="G667" s="15">
        <f t="shared" ref="G667:I667" si="158">G668+G670+G672+G674+G676</f>
        <v>0</v>
      </c>
      <c r="H667" s="15">
        <f t="shared" si="158"/>
        <v>17894700</v>
      </c>
      <c r="I667" s="15">
        <f t="shared" si="158"/>
        <v>0</v>
      </c>
    </row>
    <row r="668" spans="1:9" ht="63.75" x14ac:dyDescent="0.25">
      <c r="A668" s="17" t="s">
        <v>31</v>
      </c>
      <c r="B668" s="13" t="s">
        <v>233</v>
      </c>
      <c r="C668" s="13" t="s">
        <v>62</v>
      </c>
      <c r="D668" s="13" t="s">
        <v>605</v>
      </c>
      <c r="E668" s="13"/>
      <c r="F668" s="15">
        <f>F669</f>
        <v>350000</v>
      </c>
      <c r="G668" s="15">
        <f>G669</f>
        <v>0</v>
      </c>
      <c r="H668" s="15">
        <f>H669</f>
        <v>350000</v>
      </c>
      <c r="I668" s="15">
        <f>I669</f>
        <v>0</v>
      </c>
    </row>
    <row r="669" spans="1:9" ht="38.25" x14ac:dyDescent="0.25">
      <c r="A669" s="17" t="s">
        <v>152</v>
      </c>
      <c r="B669" s="13" t="s">
        <v>233</v>
      </c>
      <c r="C669" s="13" t="s">
        <v>62</v>
      </c>
      <c r="D669" s="13" t="s">
        <v>605</v>
      </c>
      <c r="E669" s="13" t="s">
        <v>281</v>
      </c>
      <c r="F669" s="15">
        <f>'[1]9.1 ведомства'!G717</f>
        <v>350000</v>
      </c>
      <c r="G669" s="15">
        <f>'[1]9.1 ведомства'!H717</f>
        <v>0</v>
      </c>
      <c r="H669" s="15">
        <f>'[1]9.1 ведомства'!I717</f>
        <v>350000</v>
      </c>
      <c r="I669" s="15">
        <f>'[1]9.1 ведомства'!J717</f>
        <v>0</v>
      </c>
    </row>
    <row r="670" spans="1:9" ht="38.25" x14ac:dyDescent="0.25">
      <c r="A670" s="22" t="s">
        <v>166</v>
      </c>
      <c r="B670" s="13" t="s">
        <v>233</v>
      </c>
      <c r="C670" s="13" t="s">
        <v>62</v>
      </c>
      <c r="D670" s="13" t="s">
        <v>606</v>
      </c>
      <c r="E670" s="14"/>
      <c r="F670" s="15">
        <f>F671</f>
        <v>15924918</v>
      </c>
      <c r="G670" s="15">
        <f>G671</f>
        <v>0</v>
      </c>
      <c r="H670" s="15">
        <f>H671</f>
        <v>15924918</v>
      </c>
      <c r="I670" s="15">
        <f>I671</f>
        <v>0</v>
      </c>
    </row>
    <row r="671" spans="1:9" ht="38.25" x14ac:dyDescent="0.25">
      <c r="A671" s="17" t="s">
        <v>152</v>
      </c>
      <c r="B671" s="13" t="s">
        <v>233</v>
      </c>
      <c r="C671" s="13" t="s">
        <v>62</v>
      </c>
      <c r="D671" s="13" t="s">
        <v>606</v>
      </c>
      <c r="E671" s="14">
        <v>600</v>
      </c>
      <c r="F671" s="15">
        <f>'[1]9.1 ведомства'!G719</f>
        <v>15924918</v>
      </c>
      <c r="G671" s="15">
        <f>'[1]9.1 ведомства'!H719</f>
        <v>0</v>
      </c>
      <c r="H671" s="15">
        <f>'[1]9.1 ведомства'!I719</f>
        <v>15924918</v>
      </c>
      <c r="I671" s="15">
        <f>'[1]9.1 ведомства'!J719</f>
        <v>0</v>
      </c>
    </row>
    <row r="672" spans="1:9" ht="38.25" x14ac:dyDescent="0.25">
      <c r="A672" s="22" t="s">
        <v>168</v>
      </c>
      <c r="B672" s="13" t="s">
        <v>233</v>
      </c>
      <c r="C672" s="13" t="s">
        <v>62</v>
      </c>
      <c r="D672" s="13" t="s">
        <v>607</v>
      </c>
      <c r="E672" s="14"/>
      <c r="F672" s="15">
        <f>F673</f>
        <v>297200</v>
      </c>
      <c r="G672" s="15">
        <f t="shared" ref="G672:I672" si="159">G673</f>
        <v>0</v>
      </c>
      <c r="H672" s="15">
        <f t="shared" si="159"/>
        <v>297200</v>
      </c>
      <c r="I672" s="15">
        <f t="shared" si="159"/>
        <v>0</v>
      </c>
    </row>
    <row r="673" spans="1:9" ht="38.25" x14ac:dyDescent="0.25">
      <c r="A673" s="17" t="s">
        <v>152</v>
      </c>
      <c r="B673" s="13" t="s">
        <v>233</v>
      </c>
      <c r="C673" s="13" t="s">
        <v>62</v>
      </c>
      <c r="D673" s="13" t="s">
        <v>607</v>
      </c>
      <c r="E673" s="14">
        <v>600</v>
      </c>
      <c r="F673" s="15">
        <f>'[1]9.1 ведомства'!G721</f>
        <v>297200</v>
      </c>
      <c r="G673" s="15">
        <f>'[1]9.1 ведомства'!H721</f>
        <v>0</v>
      </c>
      <c r="H673" s="15">
        <f>'[1]9.1 ведомства'!I721</f>
        <v>297200</v>
      </c>
      <c r="I673" s="15">
        <f>'[1]9.1 ведомства'!J721</f>
        <v>0</v>
      </c>
    </row>
    <row r="674" spans="1:9" ht="38.25" x14ac:dyDescent="0.25">
      <c r="A674" s="22" t="s">
        <v>170</v>
      </c>
      <c r="B674" s="13" t="s">
        <v>233</v>
      </c>
      <c r="C674" s="13" t="s">
        <v>62</v>
      </c>
      <c r="D674" s="13" t="s">
        <v>608</v>
      </c>
      <c r="E674" s="14"/>
      <c r="F674" s="15">
        <f>F675</f>
        <v>300000</v>
      </c>
      <c r="G674" s="15">
        <f t="shared" ref="G674:I674" si="160">G675</f>
        <v>0</v>
      </c>
      <c r="H674" s="15">
        <f t="shared" si="160"/>
        <v>300000</v>
      </c>
      <c r="I674" s="15">
        <f t="shared" si="160"/>
        <v>0</v>
      </c>
    </row>
    <row r="675" spans="1:9" ht="38.25" x14ac:dyDescent="0.25">
      <c r="A675" s="17" t="s">
        <v>152</v>
      </c>
      <c r="B675" s="13" t="s">
        <v>233</v>
      </c>
      <c r="C675" s="13" t="s">
        <v>62</v>
      </c>
      <c r="D675" s="13" t="s">
        <v>608</v>
      </c>
      <c r="E675" s="14">
        <v>600</v>
      </c>
      <c r="F675" s="15">
        <f>'[1]9.1 ведомства'!G723</f>
        <v>300000</v>
      </c>
      <c r="G675" s="15">
        <f>'[1]9.1 ведомства'!H723</f>
        <v>0</v>
      </c>
      <c r="H675" s="15">
        <f>'[1]9.1 ведомства'!I723</f>
        <v>300000</v>
      </c>
      <c r="I675" s="15">
        <f>'[1]9.1 ведомства'!J723</f>
        <v>0</v>
      </c>
    </row>
    <row r="676" spans="1:9" ht="38.25" x14ac:dyDescent="0.25">
      <c r="A676" s="22" t="s">
        <v>172</v>
      </c>
      <c r="B676" s="13" t="s">
        <v>233</v>
      </c>
      <c r="C676" s="13" t="s">
        <v>62</v>
      </c>
      <c r="D676" s="13" t="s">
        <v>609</v>
      </c>
      <c r="E676" s="14"/>
      <c r="F676" s="15">
        <f>F677</f>
        <v>1022582</v>
      </c>
      <c r="G676" s="15">
        <f t="shared" ref="G676:I676" si="161">G677</f>
        <v>0</v>
      </c>
      <c r="H676" s="15">
        <f t="shared" si="161"/>
        <v>1022582</v>
      </c>
      <c r="I676" s="15">
        <f t="shared" si="161"/>
        <v>0</v>
      </c>
    </row>
    <row r="677" spans="1:9" ht="38.25" x14ac:dyDescent="0.25">
      <c r="A677" s="17" t="s">
        <v>152</v>
      </c>
      <c r="B677" s="13" t="s">
        <v>233</v>
      </c>
      <c r="C677" s="13" t="s">
        <v>62</v>
      </c>
      <c r="D677" s="13" t="s">
        <v>609</v>
      </c>
      <c r="E677" s="14">
        <v>600</v>
      </c>
      <c r="F677" s="15">
        <f>'[1]9.1 ведомства'!G725</f>
        <v>1022582</v>
      </c>
      <c r="G677" s="15">
        <f>'[1]9.1 ведомства'!H725</f>
        <v>0</v>
      </c>
      <c r="H677" s="15">
        <f>'[1]9.1 ведомства'!I725</f>
        <v>1022582</v>
      </c>
      <c r="I677" s="15">
        <f>'[1]9.1 ведомства'!J725</f>
        <v>0</v>
      </c>
    </row>
    <row r="678" spans="1:9" ht="25.5" x14ac:dyDescent="0.25">
      <c r="A678" s="17" t="s">
        <v>610</v>
      </c>
      <c r="B678" s="13" t="s">
        <v>233</v>
      </c>
      <c r="C678" s="13" t="s">
        <v>62</v>
      </c>
      <c r="D678" s="13" t="s">
        <v>611</v>
      </c>
      <c r="E678" s="13"/>
      <c r="F678" s="15">
        <f>F681+F679+F683+F685+F687</f>
        <v>24801500</v>
      </c>
      <c r="G678" s="15">
        <f t="shared" ref="G678:I678" si="162">G681+G679+G683+G685+G687</f>
        <v>0</v>
      </c>
      <c r="H678" s="15">
        <f t="shared" si="162"/>
        <v>24801500</v>
      </c>
      <c r="I678" s="15">
        <f t="shared" si="162"/>
        <v>0</v>
      </c>
    </row>
    <row r="679" spans="1:9" ht="63.75" x14ac:dyDescent="0.25">
      <c r="A679" s="17" t="s">
        <v>31</v>
      </c>
      <c r="B679" s="13" t="s">
        <v>233</v>
      </c>
      <c r="C679" s="13" t="s">
        <v>62</v>
      </c>
      <c r="D679" s="13" t="s">
        <v>612</v>
      </c>
      <c r="E679" s="13"/>
      <c r="F679" s="15">
        <f>F680</f>
        <v>411000</v>
      </c>
      <c r="G679" s="15">
        <f>G680</f>
        <v>0</v>
      </c>
      <c r="H679" s="15">
        <f>H680</f>
        <v>411000</v>
      </c>
      <c r="I679" s="15">
        <f>I680</f>
        <v>0</v>
      </c>
    </row>
    <row r="680" spans="1:9" ht="38.25" x14ac:dyDescent="0.25">
      <c r="A680" s="17" t="s">
        <v>152</v>
      </c>
      <c r="B680" s="13" t="s">
        <v>233</v>
      </c>
      <c r="C680" s="13" t="s">
        <v>62</v>
      </c>
      <c r="D680" s="13" t="s">
        <v>612</v>
      </c>
      <c r="E680" s="13" t="s">
        <v>281</v>
      </c>
      <c r="F680" s="15">
        <f>'[1]9.1 ведомства'!G731</f>
        <v>411000</v>
      </c>
      <c r="G680" s="15">
        <f>'[1]9.1 ведомства'!H731</f>
        <v>0</v>
      </c>
      <c r="H680" s="15">
        <f>'[1]9.1 ведомства'!I731</f>
        <v>411000</v>
      </c>
      <c r="I680" s="15">
        <f>'[1]9.1 ведомства'!J731</f>
        <v>0</v>
      </c>
    </row>
    <row r="681" spans="1:9" ht="38.25" x14ac:dyDescent="0.25">
      <c r="A681" s="22" t="s">
        <v>166</v>
      </c>
      <c r="B681" s="13" t="s">
        <v>233</v>
      </c>
      <c r="C681" s="13" t="s">
        <v>62</v>
      </c>
      <c r="D681" s="13" t="s">
        <v>613</v>
      </c>
      <c r="E681" s="14"/>
      <c r="F681" s="15">
        <f>F682</f>
        <v>17273686</v>
      </c>
      <c r="G681" s="15">
        <f>G682</f>
        <v>0</v>
      </c>
      <c r="H681" s="15">
        <f>H682</f>
        <v>17273686</v>
      </c>
      <c r="I681" s="15">
        <f>I682</f>
        <v>0</v>
      </c>
    </row>
    <row r="682" spans="1:9" ht="38.25" x14ac:dyDescent="0.25">
      <c r="A682" s="17" t="s">
        <v>152</v>
      </c>
      <c r="B682" s="13" t="s">
        <v>233</v>
      </c>
      <c r="C682" s="13" t="s">
        <v>62</v>
      </c>
      <c r="D682" s="13" t="s">
        <v>613</v>
      </c>
      <c r="E682" s="14">
        <v>600</v>
      </c>
      <c r="F682" s="15">
        <f>'[1]9.1 ведомства'!G733</f>
        <v>17273686</v>
      </c>
      <c r="G682" s="15">
        <f>'[1]9.1 ведомства'!H733</f>
        <v>0</v>
      </c>
      <c r="H682" s="15">
        <f>'[1]9.1 ведомства'!I733</f>
        <v>17273686</v>
      </c>
      <c r="I682" s="15">
        <f>'[1]9.1 ведомства'!J733</f>
        <v>0</v>
      </c>
    </row>
    <row r="683" spans="1:9" ht="38.25" x14ac:dyDescent="0.25">
      <c r="A683" s="22" t="s">
        <v>168</v>
      </c>
      <c r="B683" s="13" t="s">
        <v>233</v>
      </c>
      <c r="C683" s="13" t="s">
        <v>62</v>
      </c>
      <c r="D683" s="13" t="s">
        <v>614</v>
      </c>
      <c r="E683" s="14"/>
      <c r="F683" s="15">
        <f>F684</f>
        <v>1224900</v>
      </c>
      <c r="G683" s="15">
        <f t="shared" ref="G683:I683" si="163">G684</f>
        <v>0</v>
      </c>
      <c r="H683" s="15">
        <f t="shared" si="163"/>
        <v>1224900</v>
      </c>
      <c r="I683" s="15">
        <f t="shared" si="163"/>
        <v>0</v>
      </c>
    </row>
    <row r="684" spans="1:9" ht="38.25" x14ac:dyDescent="0.25">
      <c r="A684" s="17" t="s">
        <v>152</v>
      </c>
      <c r="B684" s="13" t="s">
        <v>233</v>
      </c>
      <c r="C684" s="13" t="s">
        <v>62</v>
      </c>
      <c r="D684" s="13" t="s">
        <v>614</v>
      </c>
      <c r="E684" s="14">
        <v>600</v>
      </c>
      <c r="F684" s="15">
        <f>'[1]9.1 ведомства'!G735</f>
        <v>1224900</v>
      </c>
      <c r="G684" s="15">
        <f>'[1]9.1 ведомства'!H735</f>
        <v>0</v>
      </c>
      <c r="H684" s="15">
        <f>'[1]9.1 ведомства'!I735</f>
        <v>1224900</v>
      </c>
      <c r="I684" s="15">
        <f>'[1]9.1 ведомства'!J735</f>
        <v>0</v>
      </c>
    </row>
    <row r="685" spans="1:9" ht="38.25" x14ac:dyDescent="0.25">
      <c r="A685" s="22" t="s">
        <v>170</v>
      </c>
      <c r="B685" s="13" t="s">
        <v>233</v>
      </c>
      <c r="C685" s="13" t="s">
        <v>62</v>
      </c>
      <c r="D685" s="13" t="s">
        <v>615</v>
      </c>
      <c r="E685" s="14"/>
      <c r="F685" s="15">
        <f>F686</f>
        <v>487700</v>
      </c>
      <c r="G685" s="15">
        <f t="shared" ref="G685:I685" si="164">G686</f>
        <v>0</v>
      </c>
      <c r="H685" s="15">
        <f t="shared" si="164"/>
        <v>487700</v>
      </c>
      <c r="I685" s="15">
        <f t="shared" si="164"/>
        <v>0</v>
      </c>
    </row>
    <row r="686" spans="1:9" ht="38.25" x14ac:dyDescent="0.25">
      <c r="A686" s="17" t="s">
        <v>152</v>
      </c>
      <c r="B686" s="13" t="s">
        <v>233</v>
      </c>
      <c r="C686" s="13" t="s">
        <v>62</v>
      </c>
      <c r="D686" s="13" t="s">
        <v>615</v>
      </c>
      <c r="E686" s="14">
        <v>600</v>
      </c>
      <c r="F686" s="15">
        <f>'[1]9.1 ведомства'!G737</f>
        <v>487700</v>
      </c>
      <c r="G686" s="15">
        <f>'[1]9.1 ведомства'!H737</f>
        <v>0</v>
      </c>
      <c r="H686" s="15">
        <f>'[1]9.1 ведомства'!I737</f>
        <v>487700</v>
      </c>
      <c r="I686" s="15">
        <f>'[1]9.1 ведомства'!J737</f>
        <v>0</v>
      </c>
    </row>
    <row r="687" spans="1:9" ht="38.25" x14ac:dyDescent="0.25">
      <c r="A687" s="22" t="s">
        <v>172</v>
      </c>
      <c r="B687" s="13" t="s">
        <v>233</v>
      </c>
      <c r="C687" s="13" t="s">
        <v>62</v>
      </c>
      <c r="D687" s="13" t="s">
        <v>616</v>
      </c>
      <c r="E687" s="14"/>
      <c r="F687" s="15">
        <f>F688</f>
        <v>5404214</v>
      </c>
      <c r="G687" s="15">
        <f t="shared" ref="G687:I687" si="165">G688</f>
        <v>0</v>
      </c>
      <c r="H687" s="15">
        <f t="shared" si="165"/>
        <v>5404214</v>
      </c>
      <c r="I687" s="15">
        <f t="shared" si="165"/>
        <v>0</v>
      </c>
    </row>
    <row r="688" spans="1:9" ht="38.25" x14ac:dyDescent="0.25">
      <c r="A688" s="17" t="s">
        <v>152</v>
      </c>
      <c r="B688" s="13" t="s">
        <v>233</v>
      </c>
      <c r="C688" s="13" t="s">
        <v>62</v>
      </c>
      <c r="D688" s="13" t="s">
        <v>616</v>
      </c>
      <c r="E688" s="14">
        <v>600</v>
      </c>
      <c r="F688" s="15">
        <f>'[1]9.1 ведомства'!G739</f>
        <v>5404214</v>
      </c>
      <c r="G688" s="15">
        <f>'[1]9.1 ведомства'!H739</f>
        <v>0</v>
      </c>
      <c r="H688" s="15">
        <f>'[1]9.1 ведомства'!I739</f>
        <v>5404214</v>
      </c>
      <c r="I688" s="15">
        <f>'[1]9.1 ведомства'!J739</f>
        <v>0</v>
      </c>
    </row>
    <row r="689" spans="1:9" x14ac:dyDescent="0.25">
      <c r="A689" s="17" t="s">
        <v>617</v>
      </c>
      <c r="B689" s="13" t="s">
        <v>272</v>
      </c>
      <c r="C689" s="13"/>
      <c r="D689" s="13"/>
      <c r="E689" s="14"/>
      <c r="F689" s="15">
        <f>F690+F696+F717+F744</f>
        <v>89003248</v>
      </c>
      <c r="G689" s="15">
        <f>G690+G696+G717+G744</f>
        <v>81841000</v>
      </c>
      <c r="H689" s="15">
        <f>H690+H696+H717+H744</f>
        <v>85794251</v>
      </c>
      <c r="I689" s="15">
        <f>I690+I696+I717+I744</f>
        <v>78605100</v>
      </c>
    </row>
    <row r="690" spans="1:9" x14ac:dyDescent="0.25">
      <c r="A690" s="17" t="s">
        <v>618</v>
      </c>
      <c r="B690" s="13" t="s">
        <v>272</v>
      </c>
      <c r="C690" s="13" t="s">
        <v>17</v>
      </c>
      <c r="D690" s="13"/>
      <c r="E690" s="14"/>
      <c r="F690" s="15">
        <f>F691</f>
        <v>6748720</v>
      </c>
      <c r="G690" s="15">
        <f t="shared" ref="G690:I692" si="166">G691</f>
        <v>0</v>
      </c>
      <c r="H690" s="15">
        <f t="shared" si="166"/>
        <v>6748720</v>
      </c>
      <c r="I690" s="15">
        <f t="shared" si="166"/>
        <v>0</v>
      </c>
    </row>
    <row r="691" spans="1:9" ht="25.5" x14ac:dyDescent="0.25">
      <c r="A691" s="12" t="s">
        <v>187</v>
      </c>
      <c r="B691" s="13" t="s">
        <v>272</v>
      </c>
      <c r="C691" s="13" t="s">
        <v>17</v>
      </c>
      <c r="D691" s="13" t="s">
        <v>102</v>
      </c>
      <c r="E691" s="14"/>
      <c r="F691" s="15">
        <f>F692</f>
        <v>6748720</v>
      </c>
      <c r="G691" s="15">
        <f t="shared" si="166"/>
        <v>0</v>
      </c>
      <c r="H691" s="15">
        <f t="shared" si="166"/>
        <v>6748720</v>
      </c>
      <c r="I691" s="15">
        <f t="shared" si="166"/>
        <v>0</v>
      </c>
    </row>
    <row r="692" spans="1:9" ht="38.25" x14ac:dyDescent="0.25">
      <c r="A692" s="17" t="s">
        <v>103</v>
      </c>
      <c r="B692" s="13" t="s">
        <v>272</v>
      </c>
      <c r="C692" s="13" t="s">
        <v>17</v>
      </c>
      <c r="D692" s="13" t="s">
        <v>104</v>
      </c>
      <c r="E692" s="14"/>
      <c r="F692" s="15">
        <f>F693</f>
        <v>6748720</v>
      </c>
      <c r="G692" s="15">
        <f t="shared" si="166"/>
        <v>0</v>
      </c>
      <c r="H692" s="15">
        <f t="shared" si="166"/>
        <v>6748720</v>
      </c>
      <c r="I692" s="15">
        <f t="shared" si="166"/>
        <v>0</v>
      </c>
    </row>
    <row r="693" spans="1:9" ht="51" x14ac:dyDescent="0.25">
      <c r="A693" s="17" t="s">
        <v>105</v>
      </c>
      <c r="B693" s="13" t="s">
        <v>272</v>
      </c>
      <c r="C693" s="13" t="s">
        <v>17</v>
      </c>
      <c r="D693" s="13" t="s">
        <v>106</v>
      </c>
      <c r="E693" s="14"/>
      <c r="F693" s="15">
        <f>+F694</f>
        <v>6748720</v>
      </c>
      <c r="G693" s="15">
        <f>+G694</f>
        <v>0</v>
      </c>
      <c r="H693" s="15">
        <f>+H694</f>
        <v>6748720</v>
      </c>
      <c r="I693" s="15">
        <f>+I694</f>
        <v>0</v>
      </c>
    </row>
    <row r="694" spans="1:9" ht="25.5" x14ac:dyDescent="0.25">
      <c r="A694" s="18" t="s">
        <v>619</v>
      </c>
      <c r="B694" s="13" t="s">
        <v>272</v>
      </c>
      <c r="C694" s="13" t="s">
        <v>17</v>
      </c>
      <c r="D694" s="13" t="s">
        <v>620</v>
      </c>
      <c r="E694" s="14"/>
      <c r="F694" s="15">
        <f>F695</f>
        <v>6748720</v>
      </c>
      <c r="G694" s="15">
        <f>G695</f>
        <v>0</v>
      </c>
      <c r="H694" s="15">
        <f>H695</f>
        <v>6748720</v>
      </c>
      <c r="I694" s="15">
        <f>I695</f>
        <v>0</v>
      </c>
    </row>
    <row r="695" spans="1:9" ht="25.5" x14ac:dyDescent="0.25">
      <c r="A695" s="17" t="s">
        <v>109</v>
      </c>
      <c r="B695" s="13" t="s">
        <v>272</v>
      </c>
      <c r="C695" s="13" t="s">
        <v>17</v>
      </c>
      <c r="D695" s="13" t="s">
        <v>620</v>
      </c>
      <c r="E695" s="14">
        <v>300</v>
      </c>
      <c r="F695" s="15">
        <f>'[1]9.1 ведомства'!G192</f>
        <v>6748720</v>
      </c>
      <c r="G695" s="15">
        <f>'[1]9.1 ведомства'!H192</f>
        <v>0</v>
      </c>
      <c r="H695" s="15">
        <f>'[1]9.1 ведомства'!I192</f>
        <v>6748720</v>
      </c>
      <c r="I695" s="15">
        <f>'[1]9.1 ведомства'!J192</f>
        <v>0</v>
      </c>
    </row>
    <row r="696" spans="1:9" x14ac:dyDescent="0.25">
      <c r="A696" s="17" t="s">
        <v>621</v>
      </c>
      <c r="B696" s="13" t="s">
        <v>272</v>
      </c>
      <c r="C696" s="13" t="s">
        <v>34</v>
      </c>
      <c r="D696" s="13"/>
      <c r="E696" s="14"/>
      <c r="F696" s="15">
        <f>+F702+F711+F697</f>
        <v>11771000</v>
      </c>
      <c r="G696" s="15">
        <f>+G702+G711+G697</f>
        <v>11771000</v>
      </c>
      <c r="H696" s="15">
        <f>+H702+H711+H697</f>
        <v>11746500</v>
      </c>
      <c r="I696" s="15">
        <f>+I702+I711+I697</f>
        <v>11746500</v>
      </c>
    </row>
    <row r="697" spans="1:9" ht="38.25" x14ac:dyDescent="0.25">
      <c r="A697" s="17" t="s">
        <v>222</v>
      </c>
      <c r="B697" s="13" t="s">
        <v>272</v>
      </c>
      <c r="C697" s="13" t="s">
        <v>34</v>
      </c>
      <c r="D697" s="13" t="s">
        <v>223</v>
      </c>
      <c r="E697" s="13"/>
      <c r="F697" s="15">
        <f>F698</f>
        <v>406200</v>
      </c>
      <c r="G697" s="15">
        <f t="shared" ref="G697:I700" si="167">G698</f>
        <v>406200</v>
      </c>
      <c r="H697" s="15">
        <f t="shared" si="167"/>
        <v>406200</v>
      </c>
      <c r="I697" s="15">
        <f t="shared" si="167"/>
        <v>406200</v>
      </c>
    </row>
    <row r="698" spans="1:9" ht="38.25" x14ac:dyDescent="0.25">
      <c r="A698" s="17" t="s">
        <v>379</v>
      </c>
      <c r="B698" s="13" t="s">
        <v>272</v>
      </c>
      <c r="C698" s="13" t="s">
        <v>34</v>
      </c>
      <c r="D698" s="13" t="s">
        <v>225</v>
      </c>
      <c r="E698" s="13"/>
      <c r="F698" s="15">
        <f>F699</f>
        <v>406200</v>
      </c>
      <c r="G698" s="15">
        <f t="shared" si="167"/>
        <v>406200</v>
      </c>
      <c r="H698" s="15">
        <f t="shared" si="167"/>
        <v>406200</v>
      </c>
      <c r="I698" s="15">
        <f t="shared" si="167"/>
        <v>406200</v>
      </c>
    </row>
    <row r="699" spans="1:9" ht="25.5" x14ac:dyDescent="0.25">
      <c r="A699" s="17" t="s">
        <v>396</v>
      </c>
      <c r="B699" s="13" t="s">
        <v>272</v>
      </c>
      <c r="C699" s="13" t="s">
        <v>34</v>
      </c>
      <c r="D699" s="13" t="s">
        <v>397</v>
      </c>
      <c r="E699" s="13"/>
      <c r="F699" s="15">
        <f>F700</f>
        <v>406200</v>
      </c>
      <c r="G699" s="15">
        <f t="shared" si="167"/>
        <v>406200</v>
      </c>
      <c r="H699" s="15">
        <f t="shared" si="167"/>
        <v>406200</v>
      </c>
      <c r="I699" s="15">
        <f t="shared" si="167"/>
        <v>406200</v>
      </c>
    </row>
    <row r="700" spans="1:9" ht="38.25" x14ac:dyDescent="0.25">
      <c r="A700" s="17" t="s">
        <v>622</v>
      </c>
      <c r="B700" s="13" t="s">
        <v>272</v>
      </c>
      <c r="C700" s="13" t="s">
        <v>34</v>
      </c>
      <c r="D700" s="13" t="s">
        <v>623</v>
      </c>
      <c r="E700" s="13"/>
      <c r="F700" s="15">
        <f>F701</f>
        <v>406200</v>
      </c>
      <c r="G700" s="15">
        <f t="shared" si="167"/>
        <v>406200</v>
      </c>
      <c r="H700" s="15">
        <f t="shared" si="167"/>
        <v>406200</v>
      </c>
      <c r="I700" s="15">
        <f t="shared" si="167"/>
        <v>406200</v>
      </c>
    </row>
    <row r="701" spans="1:9" ht="38.25" x14ac:dyDescent="0.25">
      <c r="A701" s="17" t="s">
        <v>152</v>
      </c>
      <c r="B701" s="13" t="s">
        <v>272</v>
      </c>
      <c r="C701" s="13" t="s">
        <v>34</v>
      </c>
      <c r="D701" s="13" t="s">
        <v>623</v>
      </c>
      <c r="E701" s="13" t="s">
        <v>281</v>
      </c>
      <c r="F701" s="15">
        <f>'[1]9.1 ведомства'!G1040</f>
        <v>406200</v>
      </c>
      <c r="G701" s="15">
        <f>'[1]9.1 ведомства'!H1040</f>
        <v>406200</v>
      </c>
      <c r="H701" s="15">
        <f>'[1]9.1 ведомства'!I1040</f>
        <v>406200</v>
      </c>
      <c r="I701" s="15">
        <f>'[1]9.1 ведомства'!J1040</f>
        <v>406200</v>
      </c>
    </row>
    <row r="702" spans="1:9" ht="25.5" x14ac:dyDescent="0.25">
      <c r="A702" s="17" t="s">
        <v>424</v>
      </c>
      <c r="B702" s="13" t="s">
        <v>272</v>
      </c>
      <c r="C702" s="13" t="s">
        <v>34</v>
      </c>
      <c r="D702" s="13" t="s">
        <v>425</v>
      </c>
      <c r="E702" s="14"/>
      <c r="F702" s="15">
        <f>F703</f>
        <v>2717300</v>
      </c>
      <c r="G702" s="15">
        <f t="shared" ref="G702:I703" si="168">G703</f>
        <v>2717300</v>
      </c>
      <c r="H702" s="15">
        <f t="shared" si="168"/>
        <v>2690900</v>
      </c>
      <c r="I702" s="15">
        <f t="shared" si="168"/>
        <v>2690900</v>
      </c>
    </row>
    <row r="703" spans="1:9" ht="25.5" x14ac:dyDescent="0.25">
      <c r="A703" s="17" t="s">
        <v>624</v>
      </c>
      <c r="B703" s="13" t="s">
        <v>272</v>
      </c>
      <c r="C703" s="13" t="s">
        <v>34</v>
      </c>
      <c r="D703" s="13" t="s">
        <v>625</v>
      </c>
      <c r="E703" s="14"/>
      <c r="F703" s="15">
        <f>F704</f>
        <v>2717300</v>
      </c>
      <c r="G703" s="15">
        <f t="shared" si="168"/>
        <v>2717300</v>
      </c>
      <c r="H703" s="15">
        <f t="shared" si="168"/>
        <v>2690900</v>
      </c>
      <c r="I703" s="15">
        <f t="shared" si="168"/>
        <v>2690900</v>
      </c>
    </row>
    <row r="704" spans="1:9" ht="63.75" x14ac:dyDescent="0.25">
      <c r="A704" s="17" t="s">
        <v>626</v>
      </c>
      <c r="B704" s="13" t="s">
        <v>272</v>
      </c>
      <c r="C704" s="13" t="s">
        <v>34</v>
      </c>
      <c r="D704" s="13" t="s">
        <v>627</v>
      </c>
      <c r="E704" s="14"/>
      <c r="F704" s="15">
        <f>F705+F707+F709</f>
        <v>2717300</v>
      </c>
      <c r="G704" s="15">
        <f>G705+G707+G709</f>
        <v>2717300</v>
      </c>
      <c r="H704" s="15">
        <f>H705+H707+H709</f>
        <v>2690900</v>
      </c>
      <c r="I704" s="15">
        <f>I705+I707+I709</f>
        <v>2690900</v>
      </c>
    </row>
    <row r="705" spans="1:9" ht="76.5" x14ac:dyDescent="0.25">
      <c r="A705" s="17" t="s">
        <v>628</v>
      </c>
      <c r="B705" s="13" t="s">
        <v>272</v>
      </c>
      <c r="C705" s="13" t="s">
        <v>34</v>
      </c>
      <c r="D705" s="13" t="s">
        <v>629</v>
      </c>
      <c r="E705" s="14"/>
      <c r="F705" s="15">
        <f>F706</f>
        <v>2054000</v>
      </c>
      <c r="G705" s="15">
        <f>G706</f>
        <v>2054000</v>
      </c>
      <c r="H705" s="15">
        <f>H706</f>
        <v>2026600</v>
      </c>
      <c r="I705" s="15">
        <f>I706</f>
        <v>2026600</v>
      </c>
    </row>
    <row r="706" spans="1:9" ht="25.5" x14ac:dyDescent="0.25">
      <c r="A706" s="17" t="s">
        <v>109</v>
      </c>
      <c r="B706" s="13" t="s">
        <v>272</v>
      </c>
      <c r="C706" s="13" t="s">
        <v>34</v>
      </c>
      <c r="D706" s="13" t="s">
        <v>629</v>
      </c>
      <c r="E706" s="14">
        <v>300</v>
      </c>
      <c r="F706" s="15">
        <f>'[1]9.1 ведомства'!G536</f>
        <v>2054000</v>
      </c>
      <c r="G706" s="15">
        <f>'[1]9.1 ведомства'!H536</f>
        <v>2054000</v>
      </c>
      <c r="H706" s="15">
        <f>'[1]9.1 ведомства'!I536</f>
        <v>2026600</v>
      </c>
      <c r="I706" s="15">
        <f>'[1]9.1 ведомства'!J536</f>
        <v>2026600</v>
      </c>
    </row>
    <row r="707" spans="1:9" ht="76.5" x14ac:dyDescent="0.25">
      <c r="A707" s="17" t="s">
        <v>630</v>
      </c>
      <c r="B707" s="13" t="s">
        <v>272</v>
      </c>
      <c r="C707" s="13" t="s">
        <v>34</v>
      </c>
      <c r="D707" s="13" t="s">
        <v>631</v>
      </c>
      <c r="E707" s="14"/>
      <c r="F707" s="15">
        <f>F708</f>
        <v>35200</v>
      </c>
      <c r="G707" s="15">
        <f>G708</f>
        <v>35200</v>
      </c>
      <c r="H707" s="15">
        <f>H708</f>
        <v>36200</v>
      </c>
      <c r="I707" s="15">
        <f>I708</f>
        <v>36200</v>
      </c>
    </row>
    <row r="708" spans="1:9" ht="38.25" x14ac:dyDescent="0.25">
      <c r="A708" s="17" t="s">
        <v>29</v>
      </c>
      <c r="B708" s="13" t="s">
        <v>272</v>
      </c>
      <c r="C708" s="13" t="s">
        <v>34</v>
      </c>
      <c r="D708" s="13" t="s">
        <v>631</v>
      </c>
      <c r="E708" s="14">
        <v>200</v>
      </c>
      <c r="F708" s="15">
        <f>'[1]9.1 ведомства'!G538</f>
        <v>35200</v>
      </c>
      <c r="G708" s="15">
        <f>'[1]9.1 ведомства'!H538</f>
        <v>35200</v>
      </c>
      <c r="H708" s="15">
        <f>'[1]9.1 ведомства'!I538</f>
        <v>36200</v>
      </c>
      <c r="I708" s="15">
        <f>'[1]9.1 ведомства'!J538</f>
        <v>36200</v>
      </c>
    </row>
    <row r="709" spans="1:9" ht="140.25" x14ac:dyDescent="0.25">
      <c r="A709" s="17" t="s">
        <v>632</v>
      </c>
      <c r="B709" s="13" t="s">
        <v>272</v>
      </c>
      <c r="C709" s="13" t="s">
        <v>34</v>
      </c>
      <c r="D709" s="13" t="s">
        <v>633</v>
      </c>
      <c r="E709" s="14"/>
      <c r="F709" s="15">
        <f>F710</f>
        <v>628100</v>
      </c>
      <c r="G709" s="15">
        <f>G710</f>
        <v>628100</v>
      </c>
      <c r="H709" s="15">
        <f>H710</f>
        <v>628100</v>
      </c>
      <c r="I709" s="15">
        <f>I710</f>
        <v>628100</v>
      </c>
    </row>
    <row r="710" spans="1:9" ht="25.5" x14ac:dyDescent="0.25">
      <c r="A710" s="17" t="s">
        <v>109</v>
      </c>
      <c r="B710" s="13" t="s">
        <v>272</v>
      </c>
      <c r="C710" s="13" t="s">
        <v>34</v>
      </c>
      <c r="D710" s="13" t="s">
        <v>633</v>
      </c>
      <c r="E710" s="14">
        <v>300</v>
      </c>
      <c r="F710" s="15">
        <f>'[1]9.1 ведомства'!G540</f>
        <v>628100</v>
      </c>
      <c r="G710" s="15">
        <f>'[1]9.1 ведомства'!H540</f>
        <v>628100</v>
      </c>
      <c r="H710" s="15">
        <f>'[1]9.1 ведомства'!I540</f>
        <v>628100</v>
      </c>
      <c r="I710" s="15">
        <f>'[1]9.1 ведомства'!J540</f>
        <v>628100</v>
      </c>
    </row>
    <row r="711" spans="1:9" x14ac:dyDescent="0.25">
      <c r="A711" s="16" t="s">
        <v>20</v>
      </c>
      <c r="B711" s="13" t="s">
        <v>272</v>
      </c>
      <c r="C711" s="13" t="s">
        <v>34</v>
      </c>
      <c r="D711" s="13" t="s">
        <v>21</v>
      </c>
      <c r="E711" s="14"/>
      <c r="F711" s="15">
        <f>F712</f>
        <v>8647500</v>
      </c>
      <c r="G711" s="15">
        <f>G712</f>
        <v>8647500</v>
      </c>
      <c r="H711" s="15">
        <f>H712</f>
        <v>8649400</v>
      </c>
      <c r="I711" s="15">
        <f>I712</f>
        <v>8649400</v>
      </c>
    </row>
    <row r="712" spans="1:9" ht="38.25" x14ac:dyDescent="0.25">
      <c r="A712" s="16" t="s">
        <v>22</v>
      </c>
      <c r="B712" s="13" t="s">
        <v>272</v>
      </c>
      <c r="C712" s="13" t="s">
        <v>34</v>
      </c>
      <c r="D712" s="13" t="s">
        <v>23</v>
      </c>
      <c r="E712" s="14"/>
      <c r="F712" s="15">
        <f>F713+F715</f>
        <v>8647500</v>
      </c>
      <c r="G712" s="15">
        <f>G713+G715</f>
        <v>8647500</v>
      </c>
      <c r="H712" s="15">
        <f>H713+H715</f>
        <v>8649400</v>
      </c>
      <c r="I712" s="15">
        <f>I713+I715</f>
        <v>8649400</v>
      </c>
    </row>
    <row r="713" spans="1:9" ht="102" x14ac:dyDescent="0.25">
      <c r="A713" s="17" t="s">
        <v>634</v>
      </c>
      <c r="B713" s="13" t="s">
        <v>272</v>
      </c>
      <c r="C713" s="13" t="s">
        <v>34</v>
      </c>
      <c r="D713" s="13" t="s">
        <v>635</v>
      </c>
      <c r="E713" s="14"/>
      <c r="F713" s="15">
        <f>F714</f>
        <v>64300</v>
      </c>
      <c r="G713" s="15">
        <f>G714</f>
        <v>64300</v>
      </c>
      <c r="H713" s="15">
        <f>H714</f>
        <v>66200</v>
      </c>
      <c r="I713" s="15">
        <f>I714</f>
        <v>66200</v>
      </c>
    </row>
    <row r="714" spans="1:9" ht="38.25" x14ac:dyDescent="0.25">
      <c r="A714" s="17" t="s">
        <v>29</v>
      </c>
      <c r="B714" s="13" t="s">
        <v>272</v>
      </c>
      <c r="C714" s="13" t="s">
        <v>34</v>
      </c>
      <c r="D714" s="13" t="s">
        <v>635</v>
      </c>
      <c r="E714" s="14">
        <v>200</v>
      </c>
      <c r="F714" s="15">
        <f>'[1]9.1 ведомства'!G197</f>
        <v>64300</v>
      </c>
      <c r="G714" s="15">
        <f>'[1]9.1 ведомства'!H197</f>
        <v>64300</v>
      </c>
      <c r="H714" s="15">
        <f>'[1]9.1 ведомства'!I197</f>
        <v>66200</v>
      </c>
      <c r="I714" s="15">
        <f>'[1]9.1 ведомства'!J197</f>
        <v>66200</v>
      </c>
    </row>
    <row r="715" spans="1:9" ht="114.75" x14ac:dyDescent="0.25">
      <c r="A715" s="17" t="s">
        <v>636</v>
      </c>
      <c r="B715" s="13" t="s">
        <v>272</v>
      </c>
      <c r="C715" s="13" t="s">
        <v>34</v>
      </c>
      <c r="D715" s="13" t="s">
        <v>637</v>
      </c>
      <c r="E715" s="14"/>
      <c r="F715" s="15">
        <f>F716</f>
        <v>8583200</v>
      </c>
      <c r="G715" s="15">
        <f>G716</f>
        <v>8583200</v>
      </c>
      <c r="H715" s="15">
        <f>H716</f>
        <v>8583200</v>
      </c>
      <c r="I715" s="15">
        <f>I716</f>
        <v>8583200</v>
      </c>
    </row>
    <row r="716" spans="1:9" ht="25.5" x14ac:dyDescent="0.25">
      <c r="A716" s="17" t="s">
        <v>109</v>
      </c>
      <c r="B716" s="13" t="s">
        <v>272</v>
      </c>
      <c r="C716" s="13" t="s">
        <v>34</v>
      </c>
      <c r="D716" s="13" t="s">
        <v>637</v>
      </c>
      <c r="E716" s="14">
        <v>300</v>
      </c>
      <c r="F716" s="15">
        <f>'[1]9.1 ведомства'!G199</f>
        <v>8583200</v>
      </c>
      <c r="G716" s="15">
        <f>'[1]9.1 ведомства'!H199</f>
        <v>8583200</v>
      </c>
      <c r="H716" s="15">
        <f>'[1]9.1 ведомства'!I199</f>
        <v>8583200</v>
      </c>
      <c r="I716" s="15">
        <f>'[1]9.1 ведомства'!J199</f>
        <v>8583200</v>
      </c>
    </row>
    <row r="717" spans="1:9" x14ac:dyDescent="0.25">
      <c r="A717" s="17" t="s">
        <v>638</v>
      </c>
      <c r="B717" s="13" t="s">
        <v>272</v>
      </c>
      <c r="C717" s="13" t="s">
        <v>62</v>
      </c>
      <c r="D717" s="13"/>
      <c r="E717" s="14"/>
      <c r="F717" s="15">
        <f>F718+F735</f>
        <v>70070000</v>
      </c>
      <c r="G717" s="15">
        <f>G718+G735</f>
        <v>70070000</v>
      </c>
      <c r="H717" s="15">
        <f>H718+H735</f>
        <v>66858600</v>
      </c>
      <c r="I717" s="15">
        <f>I718+I735</f>
        <v>66858600</v>
      </c>
    </row>
    <row r="718" spans="1:9" ht="25.5" x14ac:dyDescent="0.25">
      <c r="A718" s="17" t="s">
        <v>424</v>
      </c>
      <c r="B718" s="13" t="s">
        <v>272</v>
      </c>
      <c r="C718" s="13" t="s">
        <v>62</v>
      </c>
      <c r="D718" s="13" t="s">
        <v>425</v>
      </c>
      <c r="E718" s="14"/>
      <c r="F718" s="15">
        <f>F719+F726</f>
        <v>62983900</v>
      </c>
      <c r="G718" s="15">
        <f>G719+G726</f>
        <v>62983900</v>
      </c>
      <c r="H718" s="15">
        <f>H719+H726</f>
        <v>62126900</v>
      </c>
      <c r="I718" s="15">
        <f>I719+I726</f>
        <v>62126900</v>
      </c>
    </row>
    <row r="719" spans="1:9" ht="38.25" x14ac:dyDescent="0.25">
      <c r="A719" s="17" t="s">
        <v>454</v>
      </c>
      <c r="B719" s="13" t="s">
        <v>272</v>
      </c>
      <c r="C719" s="13" t="s">
        <v>62</v>
      </c>
      <c r="D719" s="13" t="s">
        <v>427</v>
      </c>
      <c r="E719" s="14"/>
      <c r="F719" s="15">
        <f>F720</f>
        <v>24004200</v>
      </c>
      <c r="G719" s="15">
        <f>G720</f>
        <v>24004200</v>
      </c>
      <c r="H719" s="15">
        <f>H720</f>
        <v>24004200</v>
      </c>
      <c r="I719" s="15">
        <f>I720</f>
        <v>24004200</v>
      </c>
    </row>
    <row r="720" spans="1:9" ht="38.25" x14ac:dyDescent="0.25">
      <c r="A720" s="17" t="s">
        <v>428</v>
      </c>
      <c r="B720" s="13" t="s">
        <v>272</v>
      </c>
      <c r="C720" s="13" t="s">
        <v>62</v>
      </c>
      <c r="D720" s="13" t="s">
        <v>429</v>
      </c>
      <c r="E720" s="14"/>
      <c r="F720" s="15">
        <f>F721+F724</f>
        <v>24004200</v>
      </c>
      <c r="G720" s="15">
        <f>G721+G724</f>
        <v>24004200</v>
      </c>
      <c r="H720" s="15">
        <f>H721+H724</f>
        <v>24004200</v>
      </c>
      <c r="I720" s="15">
        <f>I721+I724</f>
        <v>24004200</v>
      </c>
    </row>
    <row r="721" spans="1:9" ht="127.5" x14ac:dyDescent="0.25">
      <c r="A721" s="17" t="s">
        <v>639</v>
      </c>
      <c r="B721" s="13" t="s">
        <v>272</v>
      </c>
      <c r="C721" s="13" t="s">
        <v>62</v>
      </c>
      <c r="D721" s="13" t="s">
        <v>640</v>
      </c>
      <c r="E721" s="14"/>
      <c r="F721" s="15">
        <f>SUM(F722:F723)</f>
        <v>585500</v>
      </c>
      <c r="G721" s="15">
        <f>SUM(G722:G723)</f>
        <v>585500</v>
      </c>
      <c r="H721" s="15">
        <f>SUM(H722:H723)</f>
        <v>585500</v>
      </c>
      <c r="I721" s="15">
        <f>SUM(I722:I723)</f>
        <v>585500</v>
      </c>
    </row>
    <row r="722" spans="1:9" ht="38.25" x14ac:dyDescent="0.25">
      <c r="A722" s="17" t="s">
        <v>29</v>
      </c>
      <c r="B722" s="13" t="s">
        <v>272</v>
      </c>
      <c r="C722" s="13" t="s">
        <v>62</v>
      </c>
      <c r="D722" s="13" t="s">
        <v>640</v>
      </c>
      <c r="E722" s="14">
        <v>200</v>
      </c>
      <c r="F722" s="15">
        <f>'[1]9.1 ведомства'!G546</f>
        <v>234194</v>
      </c>
      <c r="G722" s="15">
        <f>'[1]9.1 ведомства'!H546</f>
        <v>234194</v>
      </c>
      <c r="H722" s="15">
        <f>'[1]9.1 ведомства'!I546</f>
        <v>234194</v>
      </c>
      <c r="I722" s="15">
        <f>'[1]9.1 ведомства'!J546</f>
        <v>234194</v>
      </c>
    </row>
    <row r="723" spans="1:9" ht="38.25" x14ac:dyDescent="0.25">
      <c r="A723" s="17" t="s">
        <v>152</v>
      </c>
      <c r="B723" s="13" t="s">
        <v>272</v>
      </c>
      <c r="C723" s="13" t="s">
        <v>62</v>
      </c>
      <c r="D723" s="13" t="s">
        <v>640</v>
      </c>
      <c r="E723" s="14">
        <v>600</v>
      </c>
      <c r="F723" s="15">
        <f>'[1]9.1 ведомства'!G547</f>
        <v>351306</v>
      </c>
      <c r="G723" s="15">
        <f>'[1]9.1 ведомства'!H547</f>
        <v>351306</v>
      </c>
      <c r="H723" s="15">
        <f>'[1]9.1 ведомства'!I547</f>
        <v>351306</v>
      </c>
      <c r="I723" s="15">
        <f>'[1]9.1 ведомства'!J547</f>
        <v>351306</v>
      </c>
    </row>
    <row r="724" spans="1:9" ht="76.5" x14ac:dyDescent="0.25">
      <c r="A724" s="17" t="s">
        <v>641</v>
      </c>
      <c r="B724" s="13" t="s">
        <v>272</v>
      </c>
      <c r="C724" s="13" t="s">
        <v>62</v>
      </c>
      <c r="D724" s="13" t="s">
        <v>642</v>
      </c>
      <c r="E724" s="14"/>
      <c r="F724" s="15">
        <f>F725</f>
        <v>23418700</v>
      </c>
      <c r="G724" s="15">
        <f>G725</f>
        <v>23418700</v>
      </c>
      <c r="H724" s="15">
        <f>H725</f>
        <v>23418700</v>
      </c>
      <c r="I724" s="15">
        <f>I725</f>
        <v>23418700</v>
      </c>
    </row>
    <row r="725" spans="1:9" ht="25.5" x14ac:dyDescent="0.25">
      <c r="A725" s="17" t="s">
        <v>109</v>
      </c>
      <c r="B725" s="13" t="s">
        <v>272</v>
      </c>
      <c r="C725" s="13" t="s">
        <v>62</v>
      </c>
      <c r="D725" s="13" t="s">
        <v>642</v>
      </c>
      <c r="E725" s="14">
        <v>300</v>
      </c>
      <c r="F725" s="15">
        <f>'[1]9.1 ведомства'!G549</f>
        <v>23418700</v>
      </c>
      <c r="G725" s="15">
        <f>'[1]9.1 ведомства'!H549</f>
        <v>23418700</v>
      </c>
      <c r="H725" s="15">
        <f>'[1]9.1 ведомства'!I549</f>
        <v>23418700</v>
      </c>
      <c r="I725" s="15">
        <f>'[1]9.1 ведомства'!J549</f>
        <v>23418700</v>
      </c>
    </row>
    <row r="726" spans="1:9" ht="25.5" x14ac:dyDescent="0.25">
      <c r="A726" s="17" t="s">
        <v>643</v>
      </c>
      <c r="B726" s="13" t="s">
        <v>272</v>
      </c>
      <c r="C726" s="13" t="s">
        <v>62</v>
      </c>
      <c r="D726" s="13" t="s">
        <v>625</v>
      </c>
      <c r="E726" s="14"/>
      <c r="F726" s="15">
        <f>F727</f>
        <v>38979700</v>
      </c>
      <c r="G726" s="15">
        <f>G727</f>
        <v>38979700</v>
      </c>
      <c r="H726" s="15">
        <f>H727</f>
        <v>38122700</v>
      </c>
      <c r="I726" s="15">
        <f>I727</f>
        <v>38122700</v>
      </c>
    </row>
    <row r="727" spans="1:9" ht="51" x14ac:dyDescent="0.25">
      <c r="A727" s="17" t="s">
        <v>644</v>
      </c>
      <c r="B727" s="13" t="s">
        <v>272</v>
      </c>
      <c r="C727" s="13" t="s">
        <v>62</v>
      </c>
      <c r="D727" s="13" t="s">
        <v>645</v>
      </c>
      <c r="E727" s="14"/>
      <c r="F727" s="15">
        <f>F728+F730+F732</f>
        <v>38979700</v>
      </c>
      <c r="G727" s="15">
        <f>G728+G730+G732</f>
        <v>38979700</v>
      </c>
      <c r="H727" s="15">
        <f>H728+H730+H732</f>
        <v>38122700</v>
      </c>
      <c r="I727" s="15">
        <f>I728+I730+I732</f>
        <v>38122700</v>
      </c>
    </row>
    <row r="728" spans="1:9" ht="51" x14ac:dyDescent="0.25">
      <c r="A728" s="17" t="s">
        <v>646</v>
      </c>
      <c r="B728" s="13" t="s">
        <v>272</v>
      </c>
      <c r="C728" s="13" t="s">
        <v>62</v>
      </c>
      <c r="D728" s="13" t="s">
        <v>647</v>
      </c>
      <c r="E728" s="14"/>
      <c r="F728" s="15">
        <f>SUM(F729:F729)</f>
        <v>32298700</v>
      </c>
      <c r="G728" s="15">
        <f>SUM(G729:G729)</f>
        <v>32298700</v>
      </c>
      <c r="H728" s="15">
        <f>SUM(H729:H729)</f>
        <v>31226100</v>
      </c>
      <c r="I728" s="15">
        <f>SUM(I729:I729)</f>
        <v>31226100</v>
      </c>
    </row>
    <row r="729" spans="1:9" ht="25.5" x14ac:dyDescent="0.25">
      <c r="A729" s="17" t="s">
        <v>109</v>
      </c>
      <c r="B729" s="13" t="s">
        <v>272</v>
      </c>
      <c r="C729" s="13" t="s">
        <v>62</v>
      </c>
      <c r="D729" s="13" t="s">
        <v>647</v>
      </c>
      <c r="E729" s="14">
        <v>300</v>
      </c>
      <c r="F729" s="15">
        <f>'[1]9.1 ведомства'!G554</f>
        <v>32298700</v>
      </c>
      <c r="G729" s="15">
        <f>'[1]9.1 ведомства'!H554</f>
        <v>32298700</v>
      </c>
      <c r="H729" s="15">
        <f>'[1]9.1 ведомства'!I554</f>
        <v>31226100</v>
      </c>
      <c r="I729" s="15">
        <f>'[1]9.1 ведомства'!J554</f>
        <v>31226100</v>
      </c>
    </row>
    <row r="730" spans="1:9" ht="89.25" x14ac:dyDescent="0.25">
      <c r="A730" s="17" t="s">
        <v>648</v>
      </c>
      <c r="B730" s="13" t="s">
        <v>272</v>
      </c>
      <c r="C730" s="13" t="s">
        <v>62</v>
      </c>
      <c r="D730" s="13" t="s">
        <v>649</v>
      </c>
      <c r="E730" s="14"/>
      <c r="F730" s="15">
        <f>SUM(F731:F731)</f>
        <v>59000</v>
      </c>
      <c r="G730" s="15">
        <f>SUM(G731:G731)</f>
        <v>59000</v>
      </c>
      <c r="H730" s="15">
        <f>SUM(H731:H731)</f>
        <v>78600</v>
      </c>
      <c r="I730" s="15">
        <f>SUM(I731:I731)</f>
        <v>78600</v>
      </c>
    </row>
    <row r="731" spans="1:9" ht="25.5" x14ac:dyDescent="0.25">
      <c r="A731" s="17" t="s">
        <v>109</v>
      </c>
      <c r="B731" s="13" t="s">
        <v>272</v>
      </c>
      <c r="C731" s="13" t="s">
        <v>62</v>
      </c>
      <c r="D731" s="13" t="s">
        <v>649</v>
      </c>
      <c r="E731" s="14">
        <v>300</v>
      </c>
      <c r="F731" s="15">
        <f>'[1]9.1 ведомства'!G557</f>
        <v>59000</v>
      </c>
      <c r="G731" s="15">
        <f>'[1]9.1 ведомства'!H557</f>
        <v>59000</v>
      </c>
      <c r="H731" s="15">
        <f>'[1]9.1 ведомства'!I557</f>
        <v>78600</v>
      </c>
      <c r="I731" s="15">
        <f>'[1]9.1 ведомства'!J557</f>
        <v>78600</v>
      </c>
    </row>
    <row r="732" spans="1:9" ht="102" x14ac:dyDescent="0.25">
      <c r="A732" s="17" t="s">
        <v>650</v>
      </c>
      <c r="B732" s="13" t="s">
        <v>272</v>
      </c>
      <c r="C732" s="13" t="s">
        <v>62</v>
      </c>
      <c r="D732" s="13" t="s">
        <v>651</v>
      </c>
      <c r="E732" s="14"/>
      <c r="F732" s="15">
        <f>SUM(F733:F734)</f>
        <v>6621999.9999999991</v>
      </c>
      <c r="G732" s="15">
        <f>SUM(G733:G734)</f>
        <v>6621999.9999999991</v>
      </c>
      <c r="H732" s="15">
        <f>SUM(H733:H734)</f>
        <v>6817999.9999999991</v>
      </c>
      <c r="I732" s="15">
        <f>SUM(I733:I734)</f>
        <v>6817999.9999999991</v>
      </c>
    </row>
    <row r="733" spans="1:9" ht="76.5" x14ac:dyDescent="0.25">
      <c r="A733" s="17" t="s">
        <v>26</v>
      </c>
      <c r="B733" s="13" t="s">
        <v>272</v>
      </c>
      <c r="C733" s="13" t="s">
        <v>62</v>
      </c>
      <c r="D733" s="13" t="s">
        <v>651</v>
      </c>
      <c r="E733" s="14">
        <v>100</v>
      </c>
      <c r="F733" s="15">
        <f>'[1]9.1 ведомства'!G559</f>
        <v>6182116.1599999992</v>
      </c>
      <c r="G733" s="15">
        <f>'[1]9.1 ведомства'!H559</f>
        <v>6182116.1599999992</v>
      </c>
      <c r="H733" s="15">
        <f>'[1]9.1 ведомства'!I559</f>
        <v>6182116.1599999992</v>
      </c>
      <c r="I733" s="15">
        <f>'[1]9.1 ведомства'!J559</f>
        <v>6182116.1599999992</v>
      </c>
    </row>
    <row r="734" spans="1:9" ht="38.25" x14ac:dyDescent="0.25">
      <c r="A734" s="17" t="s">
        <v>29</v>
      </c>
      <c r="B734" s="13" t="s">
        <v>272</v>
      </c>
      <c r="C734" s="13" t="s">
        <v>62</v>
      </c>
      <c r="D734" s="13" t="s">
        <v>651</v>
      </c>
      <c r="E734" s="14">
        <v>200</v>
      </c>
      <c r="F734" s="15">
        <f>'[1]9.1 ведомства'!G560</f>
        <v>439883.83999999997</v>
      </c>
      <c r="G734" s="15">
        <f>'[1]9.1 ведомства'!H560</f>
        <v>439883.83999999997</v>
      </c>
      <c r="H734" s="15">
        <f>'[1]9.1 ведомства'!I560</f>
        <v>635883.84</v>
      </c>
      <c r="I734" s="15">
        <f>'[1]9.1 ведомства'!J560</f>
        <v>635883.84</v>
      </c>
    </row>
    <row r="735" spans="1:9" x14ac:dyDescent="0.25">
      <c r="A735" s="16" t="s">
        <v>20</v>
      </c>
      <c r="B735" s="13" t="s">
        <v>272</v>
      </c>
      <c r="C735" s="13" t="s">
        <v>62</v>
      </c>
      <c r="D735" s="13" t="s">
        <v>21</v>
      </c>
      <c r="E735" s="14"/>
      <c r="F735" s="15">
        <f>F736</f>
        <v>7086100</v>
      </c>
      <c r="G735" s="15">
        <f>G736</f>
        <v>7086100</v>
      </c>
      <c r="H735" s="15">
        <f>H736</f>
        <v>4731700</v>
      </c>
      <c r="I735" s="15">
        <f>I736</f>
        <v>4731700</v>
      </c>
    </row>
    <row r="736" spans="1:9" ht="38.25" x14ac:dyDescent="0.25">
      <c r="A736" s="16" t="s">
        <v>22</v>
      </c>
      <c r="B736" s="13" t="s">
        <v>272</v>
      </c>
      <c r="C736" s="13" t="s">
        <v>62</v>
      </c>
      <c r="D736" s="13" t="s">
        <v>23</v>
      </c>
      <c r="E736" s="14"/>
      <c r="F736" s="15">
        <f>F737+F739+F741</f>
        <v>7086100</v>
      </c>
      <c r="G736" s="15">
        <f>G737+G739+G741</f>
        <v>7086100</v>
      </c>
      <c r="H736" s="15">
        <f>H737+H739+H741</f>
        <v>4731700</v>
      </c>
      <c r="I736" s="15">
        <f>I737+I739+I741</f>
        <v>4731700</v>
      </c>
    </row>
    <row r="737" spans="1:9" ht="63.75" x14ac:dyDescent="0.25">
      <c r="A737" s="17" t="s">
        <v>652</v>
      </c>
      <c r="B737" s="13" t="s">
        <v>272</v>
      </c>
      <c r="C737" s="13" t="s">
        <v>62</v>
      </c>
      <c r="D737" s="13" t="s">
        <v>653</v>
      </c>
      <c r="E737" s="13"/>
      <c r="F737" s="15">
        <f>SUM(F738:F738)</f>
        <v>4850100</v>
      </c>
      <c r="G737" s="15">
        <f>SUM(G738:G738)</f>
        <v>4850100</v>
      </c>
      <c r="H737" s="15">
        <f>SUM(H738:H738)</f>
        <v>2425000</v>
      </c>
      <c r="I737" s="15">
        <f>SUM(I738:I738)</f>
        <v>2425000</v>
      </c>
    </row>
    <row r="738" spans="1:9" ht="38.25" x14ac:dyDescent="0.25">
      <c r="A738" s="17" t="s">
        <v>283</v>
      </c>
      <c r="B738" s="13" t="s">
        <v>272</v>
      </c>
      <c r="C738" s="13" t="s">
        <v>62</v>
      </c>
      <c r="D738" s="13" t="s">
        <v>653</v>
      </c>
      <c r="E738" s="13" t="s">
        <v>284</v>
      </c>
      <c r="F738" s="15">
        <f>'[1]9.1 ведомства'!G1244</f>
        <v>4850100</v>
      </c>
      <c r="G738" s="15">
        <f>'[1]9.1 ведомства'!H1244</f>
        <v>4850100</v>
      </c>
      <c r="H738" s="15">
        <f>'[1]9.1 ведомства'!I1244</f>
        <v>2425000</v>
      </c>
      <c r="I738" s="15">
        <f>'[1]9.1 ведомства'!J1244</f>
        <v>2425000</v>
      </c>
    </row>
    <row r="739" spans="1:9" ht="102" x14ac:dyDescent="0.25">
      <c r="A739" s="17" t="s">
        <v>654</v>
      </c>
      <c r="B739" s="13" t="s">
        <v>272</v>
      </c>
      <c r="C739" s="13" t="s">
        <v>62</v>
      </c>
      <c r="D739" s="13" t="s">
        <v>655</v>
      </c>
      <c r="E739" s="14"/>
      <c r="F739" s="15">
        <f>F740</f>
        <v>344000</v>
      </c>
      <c r="G739" s="15">
        <f>G740</f>
        <v>344000</v>
      </c>
      <c r="H739" s="15">
        <f>H740</f>
        <v>358700</v>
      </c>
      <c r="I739" s="15">
        <f>I740</f>
        <v>358700</v>
      </c>
    </row>
    <row r="740" spans="1:9" ht="76.5" x14ac:dyDescent="0.25">
      <c r="A740" s="17" t="s">
        <v>26</v>
      </c>
      <c r="B740" s="13" t="s">
        <v>272</v>
      </c>
      <c r="C740" s="13" t="s">
        <v>62</v>
      </c>
      <c r="D740" s="13" t="s">
        <v>655</v>
      </c>
      <c r="E740" s="14">
        <v>100</v>
      </c>
      <c r="F740" s="15">
        <f>'[1]9.1 ведомства'!G204</f>
        <v>344000</v>
      </c>
      <c r="G740" s="15">
        <f>'[1]9.1 ведомства'!H204</f>
        <v>344000</v>
      </c>
      <c r="H740" s="15">
        <f>'[1]9.1 ведомства'!I204</f>
        <v>358700</v>
      </c>
      <c r="I740" s="15">
        <f>'[1]9.1 ведомства'!J204</f>
        <v>358700</v>
      </c>
    </row>
    <row r="741" spans="1:9" ht="63.75" x14ac:dyDescent="0.25">
      <c r="A741" s="17" t="s">
        <v>656</v>
      </c>
      <c r="B741" s="13" t="s">
        <v>272</v>
      </c>
      <c r="C741" s="13" t="s">
        <v>62</v>
      </c>
      <c r="D741" s="13" t="s">
        <v>657</v>
      </c>
      <c r="E741" s="14"/>
      <c r="F741" s="15">
        <f>SUM(F742:F743)</f>
        <v>1892000</v>
      </c>
      <c r="G741" s="15">
        <f>SUM(G742:G743)</f>
        <v>1892000</v>
      </c>
      <c r="H741" s="15">
        <f>SUM(H742:H743)</f>
        <v>1948000</v>
      </c>
      <c r="I741" s="15">
        <f>SUM(I742:I743)</f>
        <v>1948000</v>
      </c>
    </row>
    <row r="742" spans="1:9" ht="76.5" x14ac:dyDescent="0.25">
      <c r="A742" s="17" t="s">
        <v>26</v>
      </c>
      <c r="B742" s="13" t="s">
        <v>272</v>
      </c>
      <c r="C742" s="13" t="s">
        <v>62</v>
      </c>
      <c r="D742" s="13" t="s">
        <v>657</v>
      </c>
      <c r="E742" s="14">
        <v>100</v>
      </c>
      <c r="F742" s="34">
        <f>'[1]9.1 ведомства'!G206</f>
        <v>1690595.36</v>
      </c>
      <c r="G742" s="34">
        <f>'[1]9.1 ведомства'!H206</f>
        <v>1690595.36</v>
      </c>
      <c r="H742" s="34">
        <f>'[1]9.1 ведомства'!I206</f>
        <v>1690595.36</v>
      </c>
      <c r="I742" s="34">
        <f>'[1]9.1 ведомства'!J206</f>
        <v>1690595.36</v>
      </c>
    </row>
    <row r="743" spans="1:9" ht="38.25" x14ac:dyDescent="0.25">
      <c r="A743" s="17" t="s">
        <v>29</v>
      </c>
      <c r="B743" s="13" t="s">
        <v>272</v>
      </c>
      <c r="C743" s="13" t="s">
        <v>62</v>
      </c>
      <c r="D743" s="13" t="s">
        <v>657</v>
      </c>
      <c r="E743" s="14">
        <v>200</v>
      </c>
      <c r="F743" s="34">
        <f>'[1]9.1 ведомства'!G207</f>
        <v>201404.64</v>
      </c>
      <c r="G743" s="34">
        <f>'[1]9.1 ведомства'!H207</f>
        <v>201404.64</v>
      </c>
      <c r="H743" s="34">
        <f>'[1]9.1 ведомства'!I207</f>
        <v>257404.64</v>
      </c>
      <c r="I743" s="34">
        <f>'[1]9.1 ведомства'!J207</f>
        <v>257404.64</v>
      </c>
    </row>
    <row r="744" spans="1:9" ht="25.5" x14ac:dyDescent="0.25">
      <c r="A744" s="35" t="s">
        <v>658</v>
      </c>
      <c r="B744" s="13" t="s">
        <v>272</v>
      </c>
      <c r="C744" s="13" t="s">
        <v>86</v>
      </c>
      <c r="D744" s="13"/>
      <c r="E744" s="13"/>
      <c r="F744" s="15">
        <f>F745</f>
        <v>413528</v>
      </c>
      <c r="G744" s="15">
        <f t="shared" ref="G744:I745" si="169">G745</f>
        <v>0</v>
      </c>
      <c r="H744" s="15">
        <f t="shared" si="169"/>
        <v>440431</v>
      </c>
      <c r="I744" s="15">
        <f t="shared" si="169"/>
        <v>0</v>
      </c>
    </row>
    <row r="745" spans="1:9" ht="25.5" x14ac:dyDescent="0.25">
      <c r="A745" s="12" t="s">
        <v>187</v>
      </c>
      <c r="B745" s="13" t="s">
        <v>272</v>
      </c>
      <c r="C745" s="13" t="s">
        <v>86</v>
      </c>
      <c r="D745" s="13" t="s">
        <v>102</v>
      </c>
      <c r="E745" s="13"/>
      <c r="F745" s="15">
        <f>F746</f>
        <v>413528</v>
      </c>
      <c r="G745" s="15">
        <f t="shared" si="169"/>
        <v>0</v>
      </c>
      <c r="H745" s="15">
        <f t="shared" si="169"/>
        <v>440431</v>
      </c>
      <c r="I745" s="15">
        <f t="shared" si="169"/>
        <v>0</v>
      </c>
    </row>
    <row r="746" spans="1:9" ht="25.5" x14ac:dyDescent="0.25">
      <c r="A746" s="17" t="s">
        <v>659</v>
      </c>
      <c r="B746" s="13" t="s">
        <v>272</v>
      </c>
      <c r="C746" s="13" t="s">
        <v>86</v>
      </c>
      <c r="D746" s="13" t="s">
        <v>660</v>
      </c>
      <c r="E746" s="13"/>
      <c r="F746" s="15">
        <f>+F747</f>
        <v>413528</v>
      </c>
      <c r="G746" s="15">
        <f t="shared" ref="G746:I746" si="170">+G747</f>
        <v>0</v>
      </c>
      <c r="H746" s="15">
        <f t="shared" si="170"/>
        <v>440431</v>
      </c>
      <c r="I746" s="15">
        <f t="shared" si="170"/>
        <v>0</v>
      </c>
    </row>
    <row r="747" spans="1:9" ht="25.5" x14ac:dyDescent="0.25">
      <c r="A747" s="17" t="s">
        <v>661</v>
      </c>
      <c r="B747" s="13" t="s">
        <v>272</v>
      </c>
      <c r="C747" s="13" t="s">
        <v>86</v>
      </c>
      <c r="D747" s="13" t="s">
        <v>662</v>
      </c>
      <c r="E747" s="13"/>
      <c r="F747" s="15">
        <f>F748</f>
        <v>413528</v>
      </c>
      <c r="G747" s="15">
        <f t="shared" ref="G747:I747" si="171">G748</f>
        <v>0</v>
      </c>
      <c r="H747" s="15">
        <f t="shared" si="171"/>
        <v>440431</v>
      </c>
      <c r="I747" s="15">
        <f t="shared" si="171"/>
        <v>0</v>
      </c>
    </row>
    <row r="748" spans="1:9" ht="38.25" x14ac:dyDescent="0.25">
      <c r="A748" s="25" t="s">
        <v>663</v>
      </c>
      <c r="B748" s="13" t="s">
        <v>272</v>
      </c>
      <c r="C748" s="13" t="s">
        <v>86</v>
      </c>
      <c r="D748" s="13" t="s">
        <v>664</v>
      </c>
      <c r="E748" s="13"/>
      <c r="F748" s="15">
        <f>SUM(F749:F749)</f>
        <v>413528</v>
      </c>
      <c r="G748" s="15">
        <f>SUM(G749:G749)</f>
        <v>0</v>
      </c>
      <c r="H748" s="15">
        <f>SUM(H749:H749)</f>
        <v>440431</v>
      </c>
      <c r="I748" s="15">
        <f>SUM(I749:I749)</f>
        <v>0</v>
      </c>
    </row>
    <row r="749" spans="1:9" ht="38.25" x14ac:dyDescent="0.25">
      <c r="A749" s="17" t="s">
        <v>29</v>
      </c>
      <c r="B749" s="13" t="s">
        <v>272</v>
      </c>
      <c r="C749" s="13" t="s">
        <v>86</v>
      </c>
      <c r="D749" s="13" t="s">
        <v>664</v>
      </c>
      <c r="E749" s="13" t="s">
        <v>30</v>
      </c>
      <c r="F749" s="15">
        <f>'[1]9.1 ведомства'!G1046</f>
        <v>413528</v>
      </c>
      <c r="G749" s="15">
        <f>'[1]9.1 ведомства'!H1046</f>
        <v>0</v>
      </c>
      <c r="H749" s="15">
        <f>'[1]9.1 ведомства'!I1046</f>
        <v>440431</v>
      </c>
      <c r="I749" s="15">
        <f>'[1]9.1 ведомства'!J1046</f>
        <v>0</v>
      </c>
    </row>
    <row r="750" spans="1:9" x14ac:dyDescent="0.25">
      <c r="A750" s="17" t="s">
        <v>665</v>
      </c>
      <c r="B750" s="13" t="s">
        <v>96</v>
      </c>
      <c r="C750" s="13"/>
      <c r="D750" s="13"/>
      <c r="E750" s="14"/>
      <c r="F750" s="34">
        <f t="shared" ref="F750:I754" si="172">F751</f>
        <v>1663700</v>
      </c>
      <c r="G750" s="34">
        <f t="shared" si="172"/>
        <v>0</v>
      </c>
      <c r="H750" s="34">
        <f t="shared" si="172"/>
        <v>1263700</v>
      </c>
      <c r="I750" s="34">
        <f t="shared" si="172"/>
        <v>0</v>
      </c>
    </row>
    <row r="751" spans="1:9" ht="25.5" x14ac:dyDescent="0.25">
      <c r="A751" s="17" t="s">
        <v>666</v>
      </c>
      <c r="B751" s="13" t="s">
        <v>96</v>
      </c>
      <c r="C751" s="13" t="s">
        <v>82</v>
      </c>
      <c r="D751" s="13"/>
      <c r="E751" s="14"/>
      <c r="F751" s="34">
        <f>F752+F758</f>
        <v>1663700</v>
      </c>
      <c r="G751" s="34">
        <f>G752+G758</f>
        <v>0</v>
      </c>
      <c r="H751" s="34">
        <f>H752+H758</f>
        <v>1263700</v>
      </c>
      <c r="I751" s="34">
        <f>I752+I758</f>
        <v>0</v>
      </c>
    </row>
    <row r="752" spans="1:9" ht="25.5" x14ac:dyDescent="0.25">
      <c r="A752" s="12" t="s">
        <v>187</v>
      </c>
      <c r="B752" s="13" t="s">
        <v>96</v>
      </c>
      <c r="C752" s="13" t="s">
        <v>82</v>
      </c>
      <c r="D752" s="13" t="s">
        <v>102</v>
      </c>
      <c r="E752" s="14"/>
      <c r="F752" s="34">
        <f t="shared" si="172"/>
        <v>1400000</v>
      </c>
      <c r="G752" s="34">
        <f t="shared" si="172"/>
        <v>0</v>
      </c>
      <c r="H752" s="34">
        <f t="shared" si="172"/>
        <v>1000000</v>
      </c>
      <c r="I752" s="34">
        <f t="shared" si="172"/>
        <v>0</v>
      </c>
    </row>
    <row r="753" spans="1:9" ht="51" x14ac:dyDescent="0.25">
      <c r="A753" s="17" t="s">
        <v>667</v>
      </c>
      <c r="B753" s="13" t="s">
        <v>96</v>
      </c>
      <c r="C753" s="13" t="s">
        <v>82</v>
      </c>
      <c r="D753" s="13" t="s">
        <v>668</v>
      </c>
      <c r="E753" s="14"/>
      <c r="F753" s="34">
        <f t="shared" si="172"/>
        <v>1400000</v>
      </c>
      <c r="G753" s="34">
        <f t="shared" si="172"/>
        <v>0</v>
      </c>
      <c r="H753" s="34">
        <f t="shared" si="172"/>
        <v>1000000</v>
      </c>
      <c r="I753" s="34">
        <f t="shared" si="172"/>
        <v>0</v>
      </c>
    </row>
    <row r="754" spans="1:9" ht="51" x14ac:dyDescent="0.25">
      <c r="A754" s="17" t="s">
        <v>669</v>
      </c>
      <c r="B754" s="13" t="s">
        <v>96</v>
      </c>
      <c r="C754" s="13" t="s">
        <v>82</v>
      </c>
      <c r="D754" s="13" t="s">
        <v>670</v>
      </c>
      <c r="E754" s="14"/>
      <c r="F754" s="34">
        <f t="shared" si="172"/>
        <v>1400000</v>
      </c>
      <c r="G754" s="34">
        <f t="shared" si="172"/>
        <v>0</v>
      </c>
      <c r="H754" s="34">
        <f t="shared" si="172"/>
        <v>1000000</v>
      </c>
      <c r="I754" s="34">
        <f t="shared" si="172"/>
        <v>0</v>
      </c>
    </row>
    <row r="755" spans="1:9" ht="25.5" x14ac:dyDescent="0.25">
      <c r="A755" s="18" t="s">
        <v>149</v>
      </c>
      <c r="B755" s="13" t="s">
        <v>96</v>
      </c>
      <c r="C755" s="13" t="s">
        <v>82</v>
      </c>
      <c r="D755" s="13" t="s">
        <v>671</v>
      </c>
      <c r="E755" s="14"/>
      <c r="F755" s="34">
        <f>SUM(F756:F757)</f>
        <v>1400000</v>
      </c>
      <c r="G755" s="34">
        <f>SUM(G756:G757)</f>
        <v>0</v>
      </c>
      <c r="H755" s="34">
        <f>SUM(H756:H757)</f>
        <v>1000000</v>
      </c>
      <c r="I755" s="34">
        <f>SUM(I756:I757)</f>
        <v>0</v>
      </c>
    </row>
    <row r="756" spans="1:9" ht="76.5" x14ac:dyDescent="0.25">
      <c r="A756" s="17" t="s">
        <v>26</v>
      </c>
      <c r="B756" s="13" t="s">
        <v>96</v>
      </c>
      <c r="C756" s="13" t="s">
        <v>82</v>
      </c>
      <c r="D756" s="13" t="s">
        <v>671</v>
      </c>
      <c r="E756" s="14">
        <v>100</v>
      </c>
      <c r="F756" s="34">
        <f>'[1]9.1 ведомства'!G220</f>
        <v>15600</v>
      </c>
      <c r="G756" s="34">
        <f>'[1]9.1 ведомства'!H220</f>
        <v>0</v>
      </c>
      <c r="H756" s="34">
        <f>'[1]9.1 ведомства'!I220</f>
        <v>100000</v>
      </c>
      <c r="I756" s="34">
        <f>'[1]9.1 ведомства'!J220</f>
        <v>0</v>
      </c>
    </row>
    <row r="757" spans="1:9" ht="38.25" x14ac:dyDescent="0.25">
      <c r="A757" s="17" t="s">
        <v>29</v>
      </c>
      <c r="B757" s="13" t="s">
        <v>96</v>
      </c>
      <c r="C757" s="13" t="s">
        <v>82</v>
      </c>
      <c r="D757" s="13" t="s">
        <v>671</v>
      </c>
      <c r="E757" s="14">
        <v>200</v>
      </c>
      <c r="F757" s="34">
        <f>'[1]9.1 ведомства'!G221</f>
        <v>1384400</v>
      </c>
      <c r="G757" s="34">
        <f>'[1]9.1 ведомства'!H221</f>
        <v>0</v>
      </c>
      <c r="H757" s="34">
        <f>'[1]9.1 ведомства'!I221</f>
        <v>900000</v>
      </c>
      <c r="I757" s="34">
        <f>'[1]9.1 ведомства'!J221</f>
        <v>0</v>
      </c>
    </row>
    <row r="758" spans="1:9" ht="38.25" x14ac:dyDescent="0.25">
      <c r="A758" s="17" t="s">
        <v>551</v>
      </c>
      <c r="B758" s="13" t="s">
        <v>96</v>
      </c>
      <c r="C758" s="13" t="s">
        <v>82</v>
      </c>
      <c r="D758" s="13" t="s">
        <v>291</v>
      </c>
      <c r="E758" s="14"/>
      <c r="F758" s="34">
        <f>F759</f>
        <v>263700</v>
      </c>
      <c r="G758" s="34">
        <f t="shared" ref="G758:I761" si="173">G759</f>
        <v>0</v>
      </c>
      <c r="H758" s="34">
        <f t="shared" si="173"/>
        <v>263700</v>
      </c>
      <c r="I758" s="34">
        <f t="shared" si="173"/>
        <v>0</v>
      </c>
    </row>
    <row r="759" spans="1:9" ht="38.25" x14ac:dyDescent="0.25">
      <c r="A759" s="17" t="s">
        <v>552</v>
      </c>
      <c r="B759" s="13" t="s">
        <v>96</v>
      </c>
      <c r="C759" s="13" t="s">
        <v>82</v>
      </c>
      <c r="D759" s="13" t="s">
        <v>553</v>
      </c>
      <c r="E759" s="14"/>
      <c r="F759" s="34">
        <f>F760</f>
        <v>263700</v>
      </c>
      <c r="G759" s="34">
        <f t="shared" si="173"/>
        <v>0</v>
      </c>
      <c r="H759" s="34">
        <f t="shared" si="173"/>
        <v>263700</v>
      </c>
      <c r="I759" s="34">
        <f t="shared" si="173"/>
        <v>0</v>
      </c>
    </row>
    <row r="760" spans="1:9" ht="51" x14ac:dyDescent="0.25">
      <c r="A760" s="22" t="s">
        <v>554</v>
      </c>
      <c r="B760" s="13" t="s">
        <v>96</v>
      </c>
      <c r="C760" s="13" t="s">
        <v>82</v>
      </c>
      <c r="D760" s="13" t="s">
        <v>555</v>
      </c>
      <c r="E760" s="14"/>
      <c r="F760" s="34">
        <f>F761</f>
        <v>263700</v>
      </c>
      <c r="G760" s="34">
        <f t="shared" si="173"/>
        <v>0</v>
      </c>
      <c r="H760" s="34">
        <f t="shared" si="173"/>
        <v>263700</v>
      </c>
      <c r="I760" s="34">
        <f t="shared" si="173"/>
        <v>0</v>
      </c>
    </row>
    <row r="761" spans="1:9" ht="38.25" x14ac:dyDescent="0.25">
      <c r="A761" s="22" t="s">
        <v>672</v>
      </c>
      <c r="B761" s="13" t="s">
        <v>96</v>
      </c>
      <c r="C761" s="13" t="s">
        <v>82</v>
      </c>
      <c r="D761" s="13" t="s">
        <v>673</v>
      </c>
      <c r="E761" s="14"/>
      <c r="F761" s="34">
        <f>F762</f>
        <v>263700</v>
      </c>
      <c r="G761" s="34">
        <f t="shared" si="173"/>
        <v>0</v>
      </c>
      <c r="H761" s="34">
        <f t="shared" si="173"/>
        <v>263700</v>
      </c>
      <c r="I761" s="34">
        <f t="shared" si="173"/>
        <v>0</v>
      </c>
    </row>
    <row r="762" spans="1:9" ht="38.25" x14ac:dyDescent="0.25">
      <c r="A762" s="17" t="s">
        <v>152</v>
      </c>
      <c r="B762" s="13" t="s">
        <v>96</v>
      </c>
      <c r="C762" s="13" t="s">
        <v>82</v>
      </c>
      <c r="D762" s="13" t="s">
        <v>673</v>
      </c>
      <c r="E762" s="14">
        <v>600</v>
      </c>
      <c r="F762" s="34">
        <f>'[1]9.1 ведомства'!G226</f>
        <v>263700</v>
      </c>
      <c r="G762" s="34">
        <f>'[1]9.1 ведомства'!H226</f>
        <v>0</v>
      </c>
      <c r="H762" s="34">
        <f>'[1]9.1 ведомства'!I226</f>
        <v>263700</v>
      </c>
      <c r="I762" s="34">
        <f>'[1]9.1 ведомства'!J226</f>
        <v>0</v>
      </c>
    </row>
    <row r="763" spans="1:9" x14ac:dyDescent="0.25">
      <c r="A763" s="17" t="s">
        <v>674</v>
      </c>
      <c r="B763" s="13" t="s">
        <v>286</v>
      </c>
      <c r="C763" s="13"/>
      <c r="D763" s="13"/>
      <c r="E763" s="14"/>
      <c r="F763" s="34">
        <f>+F764</f>
        <v>10253872</v>
      </c>
      <c r="G763" s="34">
        <f t="shared" ref="G763:I763" si="174">+G764</f>
        <v>0</v>
      </c>
      <c r="H763" s="34">
        <f t="shared" si="174"/>
        <v>10253872</v>
      </c>
      <c r="I763" s="34">
        <f t="shared" si="174"/>
        <v>0</v>
      </c>
    </row>
    <row r="764" spans="1:9" x14ac:dyDescent="0.25">
      <c r="A764" s="17" t="s">
        <v>675</v>
      </c>
      <c r="B764" s="13" t="s">
        <v>286</v>
      </c>
      <c r="C764" s="13" t="s">
        <v>19</v>
      </c>
      <c r="D764" s="13"/>
      <c r="E764" s="14"/>
      <c r="F764" s="34">
        <f>F765</f>
        <v>10253872</v>
      </c>
      <c r="G764" s="34">
        <f t="shared" ref="G764:I765" si="175">G765</f>
        <v>0</v>
      </c>
      <c r="H764" s="34">
        <f t="shared" si="175"/>
        <v>10253872</v>
      </c>
      <c r="I764" s="34">
        <f t="shared" si="175"/>
        <v>0</v>
      </c>
    </row>
    <row r="765" spans="1:9" x14ac:dyDescent="0.25">
      <c r="A765" s="16" t="s">
        <v>20</v>
      </c>
      <c r="B765" s="13" t="s">
        <v>286</v>
      </c>
      <c r="C765" s="13" t="s">
        <v>19</v>
      </c>
      <c r="D765" s="13" t="s">
        <v>21</v>
      </c>
      <c r="E765" s="14"/>
      <c r="F765" s="34">
        <f>F766</f>
        <v>10253872</v>
      </c>
      <c r="G765" s="34">
        <f t="shared" si="175"/>
        <v>0</v>
      </c>
      <c r="H765" s="34">
        <f t="shared" si="175"/>
        <v>10253872</v>
      </c>
      <c r="I765" s="34">
        <f t="shared" si="175"/>
        <v>0</v>
      </c>
    </row>
    <row r="766" spans="1:9" ht="38.25" x14ac:dyDescent="0.25">
      <c r="A766" s="18" t="s">
        <v>161</v>
      </c>
      <c r="B766" s="13" t="s">
        <v>286</v>
      </c>
      <c r="C766" s="13" t="s">
        <v>19</v>
      </c>
      <c r="D766" s="13" t="s">
        <v>162</v>
      </c>
      <c r="E766" s="14"/>
      <c r="F766" s="34">
        <f>F767+F769+F777+F771+F773+F775</f>
        <v>10253872</v>
      </c>
      <c r="G766" s="34">
        <f t="shared" ref="G766:I766" si="176">G767+G769+G777+G771+G773+G775</f>
        <v>0</v>
      </c>
      <c r="H766" s="34">
        <f t="shared" si="176"/>
        <v>10253872</v>
      </c>
      <c r="I766" s="34">
        <f t="shared" si="176"/>
        <v>0</v>
      </c>
    </row>
    <row r="767" spans="1:9" ht="63.75" x14ac:dyDescent="0.25">
      <c r="A767" s="17" t="s">
        <v>31</v>
      </c>
      <c r="B767" s="13" t="s">
        <v>286</v>
      </c>
      <c r="C767" s="13" t="s">
        <v>19</v>
      </c>
      <c r="D767" s="13" t="s">
        <v>165</v>
      </c>
      <c r="E767" s="14"/>
      <c r="F767" s="34">
        <f>F768</f>
        <v>250000</v>
      </c>
      <c r="G767" s="34">
        <f>G768</f>
        <v>0</v>
      </c>
      <c r="H767" s="34">
        <f>H768</f>
        <v>250000</v>
      </c>
      <c r="I767" s="34">
        <f>I768</f>
        <v>0</v>
      </c>
    </row>
    <row r="768" spans="1:9" ht="38.25" x14ac:dyDescent="0.25">
      <c r="A768" s="17" t="s">
        <v>152</v>
      </c>
      <c r="B768" s="13" t="s">
        <v>286</v>
      </c>
      <c r="C768" s="13" t="s">
        <v>19</v>
      </c>
      <c r="D768" s="13" t="s">
        <v>165</v>
      </c>
      <c r="E768" s="14">
        <v>600</v>
      </c>
      <c r="F768" s="34">
        <f>'[1]9.1 ведомства'!G245</f>
        <v>250000</v>
      </c>
      <c r="G768" s="34">
        <f>'[1]9.1 ведомства'!H245</f>
        <v>0</v>
      </c>
      <c r="H768" s="34">
        <f>'[1]9.1 ведомства'!I245</f>
        <v>250000</v>
      </c>
      <c r="I768" s="34">
        <f>'[1]9.1 ведомства'!J245</f>
        <v>0</v>
      </c>
    </row>
    <row r="769" spans="1:9" ht="38.25" x14ac:dyDescent="0.25">
      <c r="A769" s="22" t="s">
        <v>166</v>
      </c>
      <c r="B769" s="13" t="s">
        <v>286</v>
      </c>
      <c r="C769" s="13" t="s">
        <v>19</v>
      </c>
      <c r="D769" s="13" t="s">
        <v>167</v>
      </c>
      <c r="E769" s="14"/>
      <c r="F769" s="34">
        <f>F770</f>
        <v>8710980</v>
      </c>
      <c r="G769" s="34">
        <f>G770</f>
        <v>0</v>
      </c>
      <c r="H769" s="34">
        <f>H770</f>
        <v>8710980</v>
      </c>
      <c r="I769" s="34">
        <f>I770</f>
        <v>0</v>
      </c>
    </row>
    <row r="770" spans="1:9" ht="38.25" x14ac:dyDescent="0.25">
      <c r="A770" s="17" t="s">
        <v>152</v>
      </c>
      <c r="B770" s="13" t="s">
        <v>286</v>
      </c>
      <c r="C770" s="13" t="s">
        <v>19</v>
      </c>
      <c r="D770" s="13" t="s">
        <v>167</v>
      </c>
      <c r="E770" s="14">
        <v>600</v>
      </c>
      <c r="F770" s="34">
        <f>'[1]9.1 ведомства'!G247</f>
        <v>8710980</v>
      </c>
      <c r="G770" s="34">
        <f>'[1]9.1 ведомства'!H247</f>
        <v>0</v>
      </c>
      <c r="H770" s="34">
        <f>'[1]9.1 ведомства'!I247</f>
        <v>8710980</v>
      </c>
      <c r="I770" s="34">
        <f>'[1]9.1 ведомства'!J247</f>
        <v>0</v>
      </c>
    </row>
    <row r="771" spans="1:9" ht="38.25" x14ac:dyDescent="0.25">
      <c r="A771" s="22" t="s">
        <v>168</v>
      </c>
      <c r="B771" s="13" t="s">
        <v>286</v>
      </c>
      <c r="C771" s="13" t="s">
        <v>19</v>
      </c>
      <c r="D771" s="13" t="s">
        <v>169</v>
      </c>
      <c r="E771" s="14"/>
      <c r="F771" s="34">
        <f>F772</f>
        <v>88102</v>
      </c>
      <c r="G771" s="34">
        <f t="shared" ref="G771:I771" si="177">G772</f>
        <v>0</v>
      </c>
      <c r="H771" s="34">
        <f t="shared" si="177"/>
        <v>88102</v>
      </c>
      <c r="I771" s="34">
        <f t="shared" si="177"/>
        <v>0</v>
      </c>
    </row>
    <row r="772" spans="1:9" ht="38.25" x14ac:dyDescent="0.25">
      <c r="A772" s="17" t="s">
        <v>152</v>
      </c>
      <c r="B772" s="13" t="s">
        <v>286</v>
      </c>
      <c r="C772" s="13" t="s">
        <v>19</v>
      </c>
      <c r="D772" s="13" t="s">
        <v>169</v>
      </c>
      <c r="E772" s="14">
        <v>600</v>
      </c>
      <c r="F772" s="34">
        <f>'[1]9.1 ведомства'!G249</f>
        <v>88102</v>
      </c>
      <c r="G772" s="34">
        <f>'[1]9.1 ведомства'!H249</f>
        <v>0</v>
      </c>
      <c r="H772" s="34">
        <f>'[1]9.1 ведомства'!I249</f>
        <v>88102</v>
      </c>
      <c r="I772" s="34">
        <f>'[1]9.1 ведомства'!J249</f>
        <v>0</v>
      </c>
    </row>
    <row r="773" spans="1:9" ht="38.25" x14ac:dyDescent="0.25">
      <c r="A773" s="22" t="s">
        <v>170</v>
      </c>
      <c r="B773" s="13" t="s">
        <v>286</v>
      </c>
      <c r="C773" s="13" t="s">
        <v>19</v>
      </c>
      <c r="D773" s="13" t="s">
        <v>171</v>
      </c>
      <c r="E773" s="14"/>
      <c r="F773" s="34">
        <f>F774</f>
        <v>193566</v>
      </c>
      <c r="G773" s="34">
        <f t="shared" ref="G773:I773" si="178">G774</f>
        <v>0</v>
      </c>
      <c r="H773" s="34">
        <f t="shared" si="178"/>
        <v>193566</v>
      </c>
      <c r="I773" s="34">
        <f t="shared" si="178"/>
        <v>0</v>
      </c>
    </row>
    <row r="774" spans="1:9" ht="38.25" x14ac:dyDescent="0.25">
      <c r="A774" s="17" t="s">
        <v>152</v>
      </c>
      <c r="B774" s="13" t="s">
        <v>286</v>
      </c>
      <c r="C774" s="13" t="s">
        <v>19</v>
      </c>
      <c r="D774" s="13" t="s">
        <v>171</v>
      </c>
      <c r="E774" s="14">
        <v>600</v>
      </c>
      <c r="F774" s="34">
        <f>'[1]9.1 ведомства'!G251</f>
        <v>193566</v>
      </c>
      <c r="G774" s="34">
        <f>'[1]9.1 ведомства'!H251</f>
        <v>0</v>
      </c>
      <c r="H774" s="34">
        <f>'[1]9.1 ведомства'!I251</f>
        <v>193566</v>
      </c>
      <c r="I774" s="34">
        <f>'[1]9.1 ведомства'!J251</f>
        <v>0</v>
      </c>
    </row>
    <row r="775" spans="1:9" ht="38.25" x14ac:dyDescent="0.25">
      <c r="A775" s="22" t="s">
        <v>172</v>
      </c>
      <c r="B775" s="13" t="s">
        <v>286</v>
      </c>
      <c r="C775" s="13" t="s">
        <v>19</v>
      </c>
      <c r="D775" s="13" t="s">
        <v>173</v>
      </c>
      <c r="E775" s="14"/>
      <c r="F775" s="34">
        <f>F776</f>
        <v>801224</v>
      </c>
      <c r="G775" s="34">
        <f t="shared" ref="G775:I775" si="179">G776</f>
        <v>0</v>
      </c>
      <c r="H775" s="34">
        <f t="shared" si="179"/>
        <v>801224</v>
      </c>
      <c r="I775" s="34">
        <f t="shared" si="179"/>
        <v>0</v>
      </c>
    </row>
    <row r="776" spans="1:9" ht="38.25" x14ac:dyDescent="0.25">
      <c r="A776" s="17" t="s">
        <v>152</v>
      </c>
      <c r="B776" s="13" t="s">
        <v>286</v>
      </c>
      <c r="C776" s="13" t="s">
        <v>19</v>
      </c>
      <c r="D776" s="13" t="s">
        <v>173</v>
      </c>
      <c r="E776" s="14">
        <v>600</v>
      </c>
      <c r="F776" s="34">
        <f>'[1]9.1 ведомства'!G253</f>
        <v>801224</v>
      </c>
      <c r="G776" s="34">
        <f>'[1]9.1 ведомства'!H253</f>
        <v>0</v>
      </c>
      <c r="H776" s="34">
        <f>'[1]9.1 ведомства'!I253</f>
        <v>801224</v>
      </c>
      <c r="I776" s="34">
        <f>'[1]9.1 ведомства'!J253</f>
        <v>0</v>
      </c>
    </row>
    <row r="777" spans="1:9" ht="25.5" x14ac:dyDescent="0.25">
      <c r="A777" s="17" t="s">
        <v>483</v>
      </c>
      <c r="B777" s="24" t="s">
        <v>286</v>
      </c>
      <c r="C777" s="24" t="s">
        <v>19</v>
      </c>
      <c r="D777" s="24" t="s">
        <v>282</v>
      </c>
      <c r="E777" s="14"/>
      <c r="F777" s="34">
        <f>F778</f>
        <v>210000</v>
      </c>
      <c r="G777" s="34">
        <f t="shared" ref="G777:I777" si="180">G778</f>
        <v>0</v>
      </c>
      <c r="H777" s="34">
        <f t="shared" si="180"/>
        <v>210000</v>
      </c>
      <c r="I777" s="34">
        <f t="shared" si="180"/>
        <v>0</v>
      </c>
    </row>
    <row r="778" spans="1:9" ht="38.25" x14ac:dyDescent="0.25">
      <c r="A778" s="17" t="s">
        <v>152</v>
      </c>
      <c r="B778" s="24" t="s">
        <v>286</v>
      </c>
      <c r="C778" s="24" t="s">
        <v>19</v>
      </c>
      <c r="D778" s="24" t="s">
        <v>282</v>
      </c>
      <c r="E778" s="14">
        <v>600</v>
      </c>
      <c r="F778" s="34">
        <f>'[1]9.1 ведомства'!G255</f>
        <v>210000</v>
      </c>
      <c r="G778" s="34">
        <f>'[1]9.1 ведомства'!H255</f>
        <v>0</v>
      </c>
      <c r="H778" s="34">
        <f>'[1]9.1 ведомства'!I255</f>
        <v>210000</v>
      </c>
      <c r="I778" s="34">
        <f>'[1]9.1 ведомства'!J255</f>
        <v>0</v>
      </c>
    </row>
    <row r="779" spans="1:9" ht="25.5" x14ac:dyDescent="0.25">
      <c r="A779" s="17" t="s">
        <v>676</v>
      </c>
      <c r="B779" s="14">
        <v>13</v>
      </c>
      <c r="C779" s="13"/>
      <c r="D779" s="13"/>
      <c r="E779" s="14"/>
      <c r="F779" s="15">
        <f t="shared" ref="F779:I784" si="181">F780</f>
        <v>30000000</v>
      </c>
      <c r="G779" s="15">
        <f t="shared" si="181"/>
        <v>0</v>
      </c>
      <c r="H779" s="15">
        <f t="shared" si="181"/>
        <v>44900000</v>
      </c>
      <c r="I779" s="15">
        <f t="shared" si="181"/>
        <v>0</v>
      </c>
    </row>
    <row r="780" spans="1:9" ht="25.5" x14ac:dyDescent="0.25">
      <c r="A780" s="17" t="s">
        <v>677</v>
      </c>
      <c r="B780" s="14">
        <v>13</v>
      </c>
      <c r="C780" s="13" t="s">
        <v>17</v>
      </c>
      <c r="D780" s="13"/>
      <c r="E780" s="14"/>
      <c r="F780" s="15">
        <f>F781+F786</f>
        <v>30000000</v>
      </c>
      <c r="G780" s="15">
        <f>G781+G786</f>
        <v>0</v>
      </c>
      <c r="H780" s="15">
        <f>H781+H786</f>
        <v>44900000</v>
      </c>
      <c r="I780" s="15">
        <f>I781+I786</f>
        <v>0</v>
      </c>
    </row>
    <row r="781" spans="1:9" ht="51" x14ac:dyDescent="0.25">
      <c r="A781" s="17" t="s">
        <v>71</v>
      </c>
      <c r="B781" s="14">
        <v>13</v>
      </c>
      <c r="C781" s="13" t="s">
        <v>17</v>
      </c>
      <c r="D781" s="13" t="s">
        <v>72</v>
      </c>
      <c r="E781" s="14"/>
      <c r="F781" s="15">
        <f t="shared" si="181"/>
        <v>30000000</v>
      </c>
      <c r="G781" s="15">
        <f t="shared" si="181"/>
        <v>0</v>
      </c>
      <c r="H781" s="15">
        <f t="shared" si="181"/>
        <v>44900000</v>
      </c>
      <c r="I781" s="15">
        <f t="shared" si="181"/>
        <v>0</v>
      </c>
    </row>
    <row r="782" spans="1:9" ht="25.5" x14ac:dyDescent="0.25">
      <c r="A782" s="17" t="s">
        <v>73</v>
      </c>
      <c r="B782" s="14">
        <v>13</v>
      </c>
      <c r="C782" s="13" t="s">
        <v>17</v>
      </c>
      <c r="D782" s="13" t="s">
        <v>74</v>
      </c>
      <c r="E782" s="14"/>
      <c r="F782" s="15">
        <f t="shared" si="181"/>
        <v>30000000</v>
      </c>
      <c r="G782" s="15">
        <f t="shared" si="181"/>
        <v>0</v>
      </c>
      <c r="H782" s="15">
        <f t="shared" si="181"/>
        <v>44900000</v>
      </c>
      <c r="I782" s="15">
        <f t="shared" si="181"/>
        <v>0</v>
      </c>
    </row>
    <row r="783" spans="1:9" ht="25.5" x14ac:dyDescent="0.25">
      <c r="A783" s="17" t="s">
        <v>678</v>
      </c>
      <c r="B783" s="14">
        <v>13</v>
      </c>
      <c r="C783" s="13" t="s">
        <v>17</v>
      </c>
      <c r="D783" s="13" t="s">
        <v>679</v>
      </c>
      <c r="E783" s="14"/>
      <c r="F783" s="15">
        <f t="shared" si="181"/>
        <v>30000000</v>
      </c>
      <c r="G783" s="15">
        <f t="shared" si="181"/>
        <v>0</v>
      </c>
      <c r="H783" s="15">
        <f t="shared" si="181"/>
        <v>44900000</v>
      </c>
      <c r="I783" s="15">
        <f t="shared" si="181"/>
        <v>0</v>
      </c>
    </row>
    <row r="784" spans="1:9" ht="25.5" x14ac:dyDescent="0.25">
      <c r="A784" s="18" t="s">
        <v>680</v>
      </c>
      <c r="B784" s="14">
        <v>13</v>
      </c>
      <c r="C784" s="13" t="s">
        <v>17</v>
      </c>
      <c r="D784" s="13" t="s">
        <v>681</v>
      </c>
      <c r="E784" s="14"/>
      <c r="F784" s="15">
        <f t="shared" si="181"/>
        <v>30000000</v>
      </c>
      <c r="G784" s="15">
        <f t="shared" si="181"/>
        <v>0</v>
      </c>
      <c r="H784" s="15">
        <f t="shared" si="181"/>
        <v>44900000</v>
      </c>
      <c r="I784" s="15">
        <f t="shared" si="181"/>
        <v>0</v>
      </c>
    </row>
    <row r="785" spans="1:11" ht="25.5" x14ac:dyDescent="0.25">
      <c r="A785" s="16" t="s">
        <v>682</v>
      </c>
      <c r="B785" s="14">
        <v>13</v>
      </c>
      <c r="C785" s="13" t="s">
        <v>17</v>
      </c>
      <c r="D785" s="13" t="s">
        <v>681</v>
      </c>
      <c r="E785" s="14">
        <v>700</v>
      </c>
      <c r="F785" s="15">
        <f>'[1]9.1 ведомства'!G318</f>
        <v>30000000</v>
      </c>
      <c r="G785" s="15">
        <f>'[1]9.1 ведомства'!H318</f>
        <v>0</v>
      </c>
      <c r="H785" s="15">
        <f>'[1]9.1 ведомства'!I318</f>
        <v>44900000</v>
      </c>
      <c r="I785" s="15">
        <f>'[1]9.1 ведомства'!J318</f>
        <v>0</v>
      </c>
    </row>
    <row r="786" spans="1:11" hidden="1" x14ac:dyDescent="0.25">
      <c r="A786" s="16" t="s">
        <v>20</v>
      </c>
      <c r="B786" s="14">
        <v>13</v>
      </c>
      <c r="C786" s="13" t="s">
        <v>17</v>
      </c>
      <c r="D786" s="13" t="s">
        <v>21</v>
      </c>
      <c r="E786" s="14"/>
      <c r="F786" s="15">
        <f>F787</f>
        <v>0</v>
      </c>
      <c r="G786" s="15">
        <f t="shared" ref="G786:I788" si="182">G787</f>
        <v>0</v>
      </c>
      <c r="H786" s="15">
        <f t="shared" si="182"/>
        <v>0</v>
      </c>
      <c r="I786" s="15">
        <f t="shared" si="182"/>
        <v>0</v>
      </c>
    </row>
    <row r="787" spans="1:11" ht="38.25" hidden="1" x14ac:dyDescent="0.25">
      <c r="A787" s="16" t="s">
        <v>22</v>
      </c>
      <c r="B787" s="14">
        <v>13</v>
      </c>
      <c r="C787" s="13" t="s">
        <v>17</v>
      </c>
      <c r="D787" s="13" t="s">
        <v>23</v>
      </c>
      <c r="E787" s="14"/>
      <c r="F787" s="15">
        <f>F788</f>
        <v>0</v>
      </c>
      <c r="G787" s="15">
        <f t="shared" si="182"/>
        <v>0</v>
      </c>
      <c r="H787" s="15">
        <f t="shared" si="182"/>
        <v>0</v>
      </c>
      <c r="I787" s="15">
        <f t="shared" si="182"/>
        <v>0</v>
      </c>
    </row>
    <row r="788" spans="1:11" ht="25.5" hidden="1" x14ac:dyDescent="0.25">
      <c r="A788" s="16" t="s">
        <v>683</v>
      </c>
      <c r="B788" s="14">
        <v>13</v>
      </c>
      <c r="C788" s="13" t="s">
        <v>17</v>
      </c>
      <c r="D788" s="13" t="s">
        <v>684</v>
      </c>
      <c r="E788" s="14"/>
      <c r="F788" s="15">
        <f>F789</f>
        <v>0</v>
      </c>
      <c r="G788" s="15">
        <f t="shared" si="182"/>
        <v>0</v>
      </c>
      <c r="H788" s="15">
        <f t="shared" si="182"/>
        <v>0</v>
      </c>
      <c r="I788" s="15">
        <f t="shared" si="182"/>
        <v>0</v>
      </c>
    </row>
    <row r="789" spans="1:11" hidden="1" x14ac:dyDescent="0.25">
      <c r="A789" s="17" t="s">
        <v>59</v>
      </c>
      <c r="B789" s="14">
        <v>13</v>
      </c>
      <c r="C789" s="13" t="s">
        <v>17</v>
      </c>
      <c r="D789" s="13" t="s">
        <v>684</v>
      </c>
      <c r="E789" s="14">
        <v>800</v>
      </c>
      <c r="F789" s="15">
        <f>'[1]9.1 ведомства'!G322</f>
        <v>0</v>
      </c>
      <c r="G789" s="15">
        <f>'[1]9.1 ведомства'!H322</f>
        <v>0</v>
      </c>
      <c r="H789" s="15">
        <f>'[1]9.1 ведомства'!I322</f>
        <v>0</v>
      </c>
      <c r="I789" s="15">
        <f>'[1]9.1 ведомства'!J322</f>
        <v>0</v>
      </c>
    </row>
    <row r="790" spans="1:11" x14ac:dyDescent="0.25">
      <c r="A790" s="45" t="s">
        <v>685</v>
      </c>
      <c r="B790" s="45"/>
      <c r="C790" s="45"/>
      <c r="D790" s="45"/>
      <c r="E790" s="45"/>
      <c r="F790" s="36">
        <f>F779+F763+F750+F689+F591+F405+F310+F214+F171+F12</f>
        <v>3450933358.1400003</v>
      </c>
      <c r="G790" s="36">
        <f t="shared" ref="G790:I790" si="183">G779+G763+G750+G689+G591+G405+G310+G214+G171+G12</f>
        <v>1820815893.1799998</v>
      </c>
      <c r="H790" s="36">
        <f t="shared" si="183"/>
        <v>2792743833.1500001</v>
      </c>
      <c r="I790" s="36">
        <f t="shared" si="183"/>
        <v>1221074736.2699997</v>
      </c>
    </row>
    <row r="792" spans="1:11" x14ac:dyDescent="0.25">
      <c r="A792" s="1" t="s">
        <v>687</v>
      </c>
    </row>
    <row r="793" spans="1:11" x14ac:dyDescent="0.25">
      <c r="F793" s="38"/>
      <c r="G793" s="38"/>
      <c r="H793" s="38"/>
    </row>
    <row r="795" spans="1:11" x14ac:dyDescent="0.25">
      <c r="F795" s="39"/>
      <c r="G795" s="39"/>
      <c r="H795" s="39"/>
      <c r="I795" s="39"/>
      <c r="J795" s="40"/>
      <c r="K795" s="40"/>
    </row>
    <row r="796" spans="1:11" x14ac:dyDescent="0.25">
      <c r="B796" s="41"/>
      <c r="F796" s="39"/>
      <c r="G796" s="39"/>
      <c r="H796" s="39"/>
      <c r="I796" s="39"/>
      <c r="J796" s="40"/>
      <c r="K796" s="40"/>
    </row>
    <row r="797" spans="1:11" x14ac:dyDescent="0.25">
      <c r="B797" s="41"/>
      <c r="F797" s="39"/>
      <c r="G797" s="39"/>
      <c r="H797" s="39"/>
      <c r="I797" s="39"/>
      <c r="J797" s="40"/>
      <c r="K797" s="40"/>
    </row>
    <row r="798" spans="1:11" x14ac:dyDescent="0.25">
      <c r="B798" s="41"/>
      <c r="F798" s="39"/>
      <c r="G798" s="39"/>
      <c r="H798" s="39"/>
      <c r="I798" s="39"/>
      <c r="J798" s="40"/>
      <c r="K798" s="40"/>
    </row>
    <row r="799" spans="1:11" x14ac:dyDescent="0.25">
      <c r="B799" s="41"/>
      <c r="F799" s="39"/>
      <c r="G799" s="39"/>
      <c r="H799" s="39"/>
      <c r="I799" s="39"/>
      <c r="J799" s="40"/>
      <c r="K799" s="40"/>
    </row>
    <row r="800" spans="1:11" x14ac:dyDescent="0.25">
      <c r="B800" s="41"/>
      <c r="F800" s="39"/>
      <c r="G800" s="39"/>
      <c r="H800" s="39"/>
      <c r="I800" s="39"/>
      <c r="J800" s="40"/>
      <c r="K800" s="40"/>
    </row>
    <row r="801" spans="2:11" x14ac:dyDescent="0.25">
      <c r="B801" s="41"/>
      <c r="F801" s="39"/>
      <c r="G801" s="39"/>
      <c r="H801" s="39"/>
      <c r="I801" s="39"/>
      <c r="J801" s="40"/>
      <c r="K801" s="40"/>
    </row>
    <row r="802" spans="2:11" x14ac:dyDescent="0.25">
      <c r="B802" s="41"/>
      <c r="F802" s="39"/>
      <c r="G802" s="39"/>
      <c r="H802" s="39"/>
      <c r="I802" s="39"/>
      <c r="J802" s="40"/>
      <c r="K802" s="40"/>
    </row>
    <row r="803" spans="2:11" x14ac:dyDescent="0.25">
      <c r="B803" s="41"/>
      <c r="F803" s="39"/>
      <c r="G803" s="39"/>
      <c r="H803" s="39"/>
      <c r="I803" s="39"/>
      <c r="J803" s="40"/>
      <c r="K803" s="40"/>
    </row>
    <row r="804" spans="2:11" x14ac:dyDescent="0.25">
      <c r="B804" s="41"/>
      <c r="F804" s="39"/>
      <c r="G804" s="39"/>
      <c r="H804" s="39"/>
      <c r="I804" s="39"/>
      <c r="J804" s="40"/>
      <c r="K804" s="40"/>
    </row>
    <row r="805" spans="2:11" x14ac:dyDescent="0.25">
      <c r="B805" s="41"/>
      <c r="F805" s="39"/>
      <c r="G805" s="39"/>
      <c r="H805" s="39"/>
      <c r="I805" s="39"/>
      <c r="J805" s="40"/>
      <c r="K805" s="40"/>
    </row>
    <row r="806" spans="2:11" x14ac:dyDescent="0.25">
      <c r="F806" s="39"/>
      <c r="G806" s="39"/>
      <c r="H806" s="39"/>
      <c r="I806" s="39"/>
      <c r="J806" s="40"/>
      <c r="K806" s="40"/>
    </row>
    <row r="807" spans="2:11" x14ac:dyDescent="0.25">
      <c r="J807" s="40"/>
      <c r="K807" s="40"/>
    </row>
    <row r="808" spans="2:11" x14ac:dyDescent="0.25">
      <c r="J808" s="40"/>
      <c r="K808" s="40"/>
    </row>
    <row r="809" spans="2:11" x14ac:dyDescent="0.25">
      <c r="J809" s="40"/>
      <c r="K809" s="40"/>
    </row>
    <row r="810" spans="2:11" x14ac:dyDescent="0.25">
      <c r="J810" s="40"/>
      <c r="K810" s="40"/>
    </row>
    <row r="811" spans="2:11" x14ac:dyDescent="0.25">
      <c r="J811" s="40"/>
      <c r="K811" s="40"/>
    </row>
    <row r="812" spans="2:11" x14ac:dyDescent="0.25">
      <c r="J812" s="40"/>
      <c r="K812" s="40"/>
    </row>
    <row r="813" spans="2:11" x14ac:dyDescent="0.25">
      <c r="J813" s="40"/>
      <c r="K813" s="40"/>
    </row>
    <row r="814" spans="2:11" x14ac:dyDescent="0.25">
      <c r="J814" s="40"/>
      <c r="K814" s="40"/>
    </row>
    <row r="815" spans="2:11" x14ac:dyDescent="0.25">
      <c r="J815" s="40"/>
      <c r="K815" s="40"/>
    </row>
    <row r="816" spans="2:11" x14ac:dyDescent="0.25">
      <c r="J816" s="40"/>
      <c r="K816" s="40"/>
    </row>
    <row r="817" spans="1:11" x14ac:dyDescent="0.25">
      <c r="J817" s="42"/>
      <c r="K817" s="40"/>
    </row>
    <row r="818" spans="1:11" x14ac:dyDescent="0.25">
      <c r="A818" s="43"/>
      <c r="J818" s="44"/>
      <c r="K818" s="40"/>
    </row>
    <row r="819" spans="1:11" x14ac:dyDescent="0.25">
      <c r="C819" s="43"/>
      <c r="J819" s="42"/>
      <c r="K819" s="40"/>
    </row>
    <row r="820" spans="1:11" x14ac:dyDescent="0.25">
      <c r="J820" s="42"/>
      <c r="K820" s="40"/>
    </row>
    <row r="821" spans="1:11" x14ac:dyDescent="0.25">
      <c r="F821" s="39"/>
      <c r="G821" s="39"/>
      <c r="H821" s="39"/>
      <c r="I821" s="39"/>
      <c r="J821" s="40"/>
      <c r="K821" s="40"/>
    </row>
    <row r="822" spans="1:11" x14ac:dyDescent="0.25">
      <c r="F822" s="39"/>
      <c r="G822" s="39"/>
      <c r="H822" s="39"/>
      <c r="I822" s="39"/>
      <c r="J822" s="40"/>
      <c r="K822" s="40"/>
    </row>
  </sheetData>
  <sheetProtection password="D646" sheet="1" objects="1" scenarios="1"/>
  <mergeCells count="15">
    <mergeCell ref="A6:I6"/>
    <mergeCell ref="A1:I1"/>
    <mergeCell ref="A2:I2"/>
    <mergeCell ref="A3:I3"/>
    <mergeCell ref="A4:I4"/>
    <mergeCell ref="A5:I5"/>
    <mergeCell ref="A790:E790"/>
    <mergeCell ref="A8:I8"/>
    <mergeCell ref="A10:A11"/>
    <mergeCell ref="B10:B11"/>
    <mergeCell ref="C10:C11"/>
    <mergeCell ref="D10:D11"/>
    <mergeCell ref="E10:E11"/>
    <mergeCell ref="F10:G10"/>
    <mergeCell ref="H10:I10"/>
  </mergeCells>
  <pageMargins left="0.70866141732283472" right="0.7086614173228347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2019-10-11T09:23:42Z</cp:lastPrinted>
  <dcterms:created xsi:type="dcterms:W3CDTF">2019-10-11T07:43:22Z</dcterms:created>
  <dcterms:modified xsi:type="dcterms:W3CDTF">2019-10-11T09:24:00Z</dcterms:modified>
</cp:coreProperties>
</file>